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630" yWindow="105" windowWidth="16170" windowHeight="12720" tabRatio="775" activeTab="4"/>
  </bookViews>
  <sheets>
    <sheet name="Приложение 3 к МП." sheetId="58" r:id="rId1"/>
    <sheet name="Приложение в Подпрограмме 1" sheetId="88" r:id="rId2"/>
    <sheet name="Приложение в Подпрограмме 2" sheetId="94" r:id="rId3"/>
    <sheet name="Приложение к Подпрограмме 3" sheetId="90" r:id="rId4"/>
    <sheet name="Приложение к Подпрограмме 4" sheetId="91" r:id="rId5"/>
    <sheet name="Приложение к Подпрограмме 5" sheetId="92" r:id="rId6"/>
    <sheet name="Приложение к Подпрограмме 6" sheetId="95" r:id="rId7"/>
  </sheets>
  <definedNames>
    <definedName name="_xlnm._FilterDatabase" localSheetId="0" hidden="1">'Приложение 3 к МП.'!$A$6:$AQ$81</definedName>
    <definedName name="_xlnm._FilterDatabase" localSheetId="1" hidden="1">'Приложение в Подпрограмме 1'!$A$6:$AQ$10</definedName>
    <definedName name="_xlnm._FilterDatabase" localSheetId="2" hidden="1">'Приложение в Подпрограмме 2'!$A$6:$AQ$44</definedName>
    <definedName name="_xlnm._FilterDatabase" localSheetId="3" hidden="1">'Приложение к Подпрограмме 3'!$A$6:$AQ$23</definedName>
    <definedName name="_xlnm._FilterDatabase" localSheetId="4" hidden="1">'Приложение к Подпрограмме 4'!$A$6:$AQ$11</definedName>
    <definedName name="_xlnm._FilterDatabase" localSheetId="5" hidden="1">'Приложение к Подпрограмме 5'!$A$6:$AQ$10</definedName>
    <definedName name="_xlnm._FilterDatabase" localSheetId="6" hidden="1">'Приложение к Подпрограмме 6'!$A$6:$AQ$6</definedName>
    <definedName name="_xlnm.Print_Titles" localSheetId="0">'Приложение 3 к МП.'!$4:$6</definedName>
    <definedName name="_xlnm.Print_Titles" localSheetId="1">'Приложение в Подпрограмме 1'!$4:$6</definedName>
    <definedName name="_xlnm.Print_Titles" localSheetId="2">'Приложение в Подпрограмме 2'!$4:$6</definedName>
    <definedName name="_xlnm.Print_Titles" localSheetId="3">'Приложение к Подпрограмме 3'!$4:$6</definedName>
    <definedName name="_xlnm.Print_Titles" localSheetId="4">'Приложение к Подпрограмме 4'!$4:$6</definedName>
    <definedName name="_xlnm.Print_Titles" localSheetId="5">'Приложение к Подпрограмме 5'!$4:$6</definedName>
    <definedName name="_xlnm.Print_Titles" localSheetId="6">'Приложение к Подпрограмме 6'!$4:$6</definedName>
    <definedName name="_xlnm.Print_Area" localSheetId="0">'Приложение 3 к МП.'!$A$1:$N$108</definedName>
    <definedName name="_xlnm.Print_Area" localSheetId="1">'Приложение в Подпрограмме 1'!$A$1:$N$10</definedName>
    <definedName name="_xlnm.Print_Area" localSheetId="2">'Приложение в Подпрограмме 2'!$A$1:$N$47</definedName>
    <definedName name="_xlnm.Print_Area" localSheetId="3">'Приложение к Подпрограмме 3'!$A$1:$N$25</definedName>
    <definedName name="_xlnm.Print_Area" localSheetId="4">'Приложение к Подпрограмме 4'!$A$1:$N$12</definedName>
    <definedName name="_xlnm.Print_Area" localSheetId="5">'Приложение к Подпрограмме 5'!$A$1:$N$24</definedName>
    <definedName name="_xlnm.Print_Area" localSheetId="6">'Приложение к Подпрограмме 6'!$A$1:$N$12</definedName>
  </definedNames>
  <calcPr calcId="145621" calcOnSave="0"/>
</workbook>
</file>

<file path=xl/calcChain.xml><?xml version="1.0" encoding="utf-8"?>
<calcChain xmlns="http://schemas.openxmlformats.org/spreadsheetml/2006/main">
  <c r="N12" i="91" l="1"/>
  <c r="N11" i="91"/>
  <c r="K10" i="91"/>
  <c r="K7" i="91" s="1"/>
  <c r="J10" i="91"/>
  <c r="N10" i="91" s="1"/>
  <c r="N9" i="91"/>
  <c r="N8" i="91"/>
  <c r="M7" i="91"/>
  <c r="L7" i="91"/>
  <c r="J7" i="91"/>
  <c r="I7" i="91"/>
  <c r="H7" i="91"/>
  <c r="N7" i="91" s="1"/>
  <c r="N47" i="94"/>
  <c r="N46" i="94"/>
  <c r="N45" i="94"/>
  <c r="N44" i="94"/>
  <c r="N43" i="94"/>
  <c r="N42" i="94"/>
  <c r="N41" i="94"/>
  <c r="N40" i="94"/>
  <c r="N39" i="94"/>
  <c r="N38" i="94"/>
  <c r="N37" i="94"/>
  <c r="N36" i="94"/>
  <c r="N35" i="94"/>
  <c r="N34" i="94"/>
  <c r="N33" i="94"/>
  <c r="N32" i="94"/>
  <c r="N31" i="94"/>
  <c r="N30" i="94"/>
  <c r="N29" i="94"/>
  <c r="N28" i="94"/>
  <c r="N27" i="94"/>
  <c r="N26" i="94"/>
  <c r="I25" i="94"/>
  <c r="N25" i="94" s="1"/>
  <c r="N24" i="94"/>
  <c r="N23" i="94"/>
  <c r="N22" i="94"/>
  <c r="N21" i="94"/>
  <c r="M20" i="94"/>
  <c r="L20" i="94"/>
  <c r="K20" i="94"/>
  <c r="J20" i="94"/>
  <c r="I20" i="94"/>
  <c r="H20" i="94"/>
  <c r="N20" i="94" s="1"/>
  <c r="N19" i="94"/>
  <c r="N18" i="94"/>
  <c r="N17" i="94"/>
  <c r="N16" i="94"/>
  <c r="N15" i="94"/>
  <c r="I15" i="94"/>
  <c r="N14" i="94"/>
  <c r="N13" i="94"/>
  <c r="N12" i="94"/>
  <c r="N11" i="94"/>
  <c r="N10" i="94"/>
  <c r="N9" i="94"/>
  <c r="N8" i="94"/>
  <c r="M7" i="94"/>
  <c r="L7" i="94"/>
  <c r="K7" i="94"/>
  <c r="J7" i="94"/>
  <c r="I7" i="94"/>
  <c r="H7" i="94"/>
  <c r="N109" i="58"/>
  <c r="N108" i="58"/>
  <c r="N107" i="58"/>
  <c r="N106" i="58"/>
  <c r="N105" i="58"/>
  <c r="N104" i="58"/>
  <c r="M103" i="58"/>
  <c r="L103" i="58"/>
  <c r="K103" i="58"/>
  <c r="J103" i="58"/>
  <c r="I103" i="58"/>
  <c r="H103" i="58"/>
  <c r="N103" i="58" s="1"/>
  <c r="N102" i="58"/>
  <c r="N101" i="58"/>
  <c r="N100" i="58"/>
  <c r="N99" i="58"/>
  <c r="N98" i="58"/>
  <c r="N97" i="58"/>
  <c r="N96" i="58"/>
  <c r="M96" i="58"/>
  <c r="L96" i="58"/>
  <c r="K96" i="58"/>
  <c r="J96" i="58"/>
  <c r="I96" i="58"/>
  <c r="H96" i="58"/>
  <c r="N95" i="58"/>
  <c r="N94" i="58"/>
  <c r="N93" i="58"/>
  <c r="I93" i="58"/>
  <c r="N92" i="58"/>
  <c r="N91" i="58"/>
  <c r="N90" i="58"/>
  <c r="N89" i="58"/>
  <c r="N88" i="58"/>
  <c r="N87" i="58"/>
  <c r="N86" i="58" s="1"/>
  <c r="M86" i="58"/>
  <c r="L86" i="58"/>
  <c r="K86" i="58"/>
  <c r="J86" i="58"/>
  <c r="I86" i="58"/>
  <c r="H86" i="58"/>
  <c r="N85" i="58"/>
  <c r="N84" i="58"/>
  <c r="N83" i="58"/>
  <c r="M82" i="58"/>
  <c r="L82" i="58"/>
  <c r="K82" i="58"/>
  <c r="J82" i="58"/>
  <c r="I82" i="58"/>
  <c r="H82" i="58"/>
  <c r="N82" i="58" s="1"/>
  <c r="N81" i="58"/>
  <c r="N80" i="58"/>
  <c r="M79" i="58"/>
  <c r="L79" i="58"/>
  <c r="K79" i="58"/>
  <c r="K78" i="58" s="1"/>
  <c r="J79" i="58"/>
  <c r="J78" i="58" s="1"/>
  <c r="I79" i="58"/>
  <c r="H79" i="58"/>
  <c r="M78" i="58"/>
  <c r="L78" i="58"/>
  <c r="I78" i="58"/>
  <c r="H78" i="58"/>
  <c r="N77" i="58"/>
  <c r="N76" i="58"/>
  <c r="M75" i="58"/>
  <c r="L75" i="58"/>
  <c r="K75" i="58"/>
  <c r="K72" i="58" s="1"/>
  <c r="J75" i="58"/>
  <c r="J72" i="58" s="1"/>
  <c r="J7" i="58" s="1"/>
  <c r="N74" i="58"/>
  <c r="N73" i="58"/>
  <c r="M72" i="58"/>
  <c r="L72" i="58"/>
  <c r="I72" i="58"/>
  <c r="H72" i="58"/>
  <c r="N71" i="58"/>
  <c r="N70" i="58"/>
  <c r="N69" i="58"/>
  <c r="N68" i="58"/>
  <c r="N67" i="58"/>
  <c r="N66" i="58"/>
  <c r="N65" i="58"/>
  <c r="N64" i="58"/>
  <c r="N63" i="58"/>
  <c r="N62" i="58"/>
  <c r="N61" i="58"/>
  <c r="N60" i="58"/>
  <c r="N59" i="58"/>
  <c r="N58" i="58"/>
  <c r="N57" i="58"/>
  <c r="N56" i="58"/>
  <c r="N55" i="58"/>
  <c r="N54" i="58"/>
  <c r="M53" i="58"/>
  <c r="L53" i="58"/>
  <c r="K53" i="58"/>
  <c r="J53" i="58"/>
  <c r="N53" i="58" s="1"/>
  <c r="I53" i="58"/>
  <c r="H53" i="58"/>
  <c r="N52" i="58"/>
  <c r="N51" i="58"/>
  <c r="N50" i="58"/>
  <c r="N49" i="58"/>
  <c r="N48" i="58"/>
  <c r="N47" i="58"/>
  <c r="N46" i="58"/>
  <c r="N45" i="58"/>
  <c r="N44" i="58"/>
  <c r="N43" i="58"/>
  <c r="N42" i="58"/>
  <c r="N41" i="58"/>
  <c r="N40" i="58"/>
  <c r="N39" i="58"/>
  <c r="N38" i="58"/>
  <c r="N37" i="58"/>
  <c r="N36" i="58"/>
  <c r="N35" i="58"/>
  <c r="N34" i="58"/>
  <c r="N33" i="58"/>
  <c r="N32" i="58"/>
  <c r="N31" i="58"/>
  <c r="N30" i="58"/>
  <c r="I30" i="58"/>
  <c r="N29" i="58"/>
  <c r="N28" i="58"/>
  <c r="N27" i="58"/>
  <c r="N26" i="58"/>
  <c r="M25" i="58"/>
  <c r="L25" i="58"/>
  <c r="K25" i="58"/>
  <c r="J25" i="58"/>
  <c r="I25" i="58"/>
  <c r="H25" i="58"/>
  <c r="N25" i="58" s="1"/>
  <c r="N24" i="58"/>
  <c r="N23" i="58"/>
  <c r="N22" i="58"/>
  <c r="N21" i="58"/>
  <c r="I20" i="58"/>
  <c r="N20" i="58" s="1"/>
  <c r="N19" i="58"/>
  <c r="N18" i="58"/>
  <c r="N17" i="58"/>
  <c r="N16" i="58"/>
  <c r="N15" i="58"/>
  <c r="N14" i="58"/>
  <c r="N13" i="58"/>
  <c r="M12" i="58"/>
  <c r="M7" i="58" s="1"/>
  <c r="L12" i="58"/>
  <c r="K12" i="58"/>
  <c r="J12" i="58"/>
  <c r="I12" i="58"/>
  <c r="I7" i="58" s="1"/>
  <c r="H12" i="58"/>
  <c r="N11" i="58"/>
  <c r="N10" i="58"/>
  <c r="N9" i="58"/>
  <c r="M8" i="58"/>
  <c r="L8" i="58"/>
  <c r="L7" i="58" s="1"/>
  <c r="K8" i="58"/>
  <c r="K7" i="58" s="1"/>
  <c r="J8" i="58"/>
  <c r="N8" i="58" s="1"/>
  <c r="I8" i="58"/>
  <c r="H8" i="58"/>
  <c r="H7" i="58" s="1"/>
  <c r="N7" i="94" l="1"/>
  <c r="N7" i="58"/>
  <c r="N72" i="58"/>
  <c r="N78" i="58"/>
  <c r="N12" i="58"/>
  <c r="N75" i="58"/>
  <c r="N79" i="58"/>
  <c r="K7" i="90" l="1"/>
  <c r="N12" i="95" l="1"/>
  <c r="N11" i="95"/>
  <c r="N10" i="95"/>
  <c r="N9" i="95"/>
  <c r="N8" i="95"/>
  <c r="M7" i="95"/>
  <c r="L7" i="95"/>
  <c r="K7" i="95"/>
  <c r="J7" i="95"/>
  <c r="I7" i="95"/>
  <c r="H7" i="95"/>
  <c r="N16" i="90"/>
  <c r="N7" i="95" l="1"/>
  <c r="L7" i="90" l="1"/>
  <c r="M7" i="90"/>
  <c r="J7" i="90"/>
  <c r="N25" i="90"/>
  <c r="K15" i="92" l="1"/>
  <c r="L15" i="92"/>
  <c r="J15" i="92"/>
  <c r="H7" i="90"/>
  <c r="N23" i="92" l="1"/>
  <c r="I22" i="92"/>
  <c r="N24" i="90"/>
  <c r="N23" i="90"/>
  <c r="N22" i="90"/>
  <c r="N21" i="90"/>
  <c r="N20" i="90"/>
  <c r="N19" i="90"/>
  <c r="N18" i="90"/>
  <c r="N17" i="90"/>
  <c r="N15" i="90"/>
  <c r="N14" i="90"/>
  <c r="N13" i="90"/>
  <c r="N12" i="90"/>
  <c r="N11" i="90"/>
  <c r="N10" i="90"/>
  <c r="N9" i="90"/>
  <c r="N8" i="90"/>
  <c r="N24" i="92" l="1"/>
  <c r="N21" i="92"/>
  <c r="N20" i="92"/>
  <c r="N19" i="92"/>
  <c r="N18" i="92"/>
  <c r="N17" i="92"/>
  <c r="N16" i="92"/>
  <c r="M15" i="92"/>
  <c r="I15" i="92"/>
  <c r="H15" i="92"/>
  <c r="N14" i="92"/>
  <c r="N13" i="92"/>
  <c r="N12" i="92"/>
  <c r="M11" i="92"/>
  <c r="L11" i="92"/>
  <c r="K11" i="92"/>
  <c r="J11" i="92"/>
  <c r="I11" i="92"/>
  <c r="H11" i="92"/>
  <c r="N10" i="92"/>
  <c r="N9" i="92"/>
  <c r="M8" i="92"/>
  <c r="L8" i="92"/>
  <c r="K8" i="92"/>
  <c r="J8" i="92"/>
  <c r="I8" i="92"/>
  <c r="H8" i="92"/>
  <c r="J7" i="92"/>
  <c r="I7" i="90"/>
  <c r="N10" i="88"/>
  <c r="N9" i="88"/>
  <c r="N8" i="88"/>
  <c r="M7" i="88"/>
  <c r="L7" i="88"/>
  <c r="K7" i="88"/>
  <c r="J7" i="88"/>
  <c r="I7" i="88"/>
  <c r="H7" i="88"/>
  <c r="L7" i="92" l="1"/>
  <c r="N8" i="92"/>
  <c r="N22" i="92"/>
  <c r="N11" i="92"/>
  <c r="I7" i="92"/>
  <c r="M7" i="92"/>
  <c r="K7" i="92"/>
  <c r="N15" i="92"/>
  <c r="N7" i="90"/>
  <c r="H7" i="92"/>
  <c r="N7" i="88"/>
  <c r="N7" i="92" l="1"/>
</calcChain>
</file>

<file path=xl/sharedStrings.xml><?xml version="1.0" encoding="utf-8"?>
<sst xmlns="http://schemas.openxmlformats.org/spreadsheetml/2006/main" count="1001" uniqueCount="281">
  <si>
    <t>№ п/п</t>
  </si>
  <si>
    <t>3.1.</t>
  </si>
  <si>
    <t>3.2.</t>
  </si>
  <si>
    <t>3.3.</t>
  </si>
  <si>
    <t>3.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</si>
  <si>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</si>
  <si>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</si>
  <si>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Уплата налогов, сборов и иных платежей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</si>
  <si>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</si>
  <si>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1.</t>
  </si>
  <si>
    <t>Предоставление субсидий бюджетным, автономным учреждениям и иным некоммерческим организациям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</si>
  <si>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</si>
  <si>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2.</t>
  </si>
  <si>
    <t>Мероприятия по организации временного трудоустройства несовершеннолетних граждан в свободное от учебы время и в период летних каникут</t>
  </si>
  <si>
    <t>5.</t>
  </si>
  <si>
    <t>4.2.</t>
  </si>
  <si>
    <t xml:space="preserve">Расходы, направленные на оснащение "Роснефть-классов" </t>
  </si>
  <si>
    <t>Подпрограмма 3 "Развитие системы дополнительного образования, отдыха, оздоровления и занятости детей и подростков"</t>
  </si>
  <si>
    <t>Субвенция бюджетам муниципальных образований Приморского края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</si>
  <si>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2.2.</t>
  </si>
  <si>
    <t>2.1.</t>
  </si>
  <si>
    <t>Ремонт зданий муниципальных образовательных учреждений</t>
  </si>
  <si>
    <t>4.</t>
  </si>
  <si>
    <t>6.</t>
  </si>
  <si>
    <t>2.3.</t>
  </si>
  <si>
    <t>Дошкольные группы</t>
  </si>
  <si>
    <t>3.4.</t>
  </si>
  <si>
    <t>Подпрограмма 2 "Развитие системы общего образования"</t>
  </si>
  <si>
    <t>Подпрограмма 1 "Развитие системы дошкольного образования"</t>
  </si>
  <si>
    <t>7.2.</t>
  </si>
  <si>
    <t>Проведение ремонта пищеблоков</t>
  </si>
  <si>
    <t>Поставка, установка и подключение на пищеблоках технологического оборудования</t>
  </si>
  <si>
    <t>Обновление кухонного инвентаря, кухонной посуды, столовой посуды и приборов</t>
  </si>
  <si>
    <t>Обновление мебели в обеденных залах</t>
  </si>
  <si>
    <t>Мероприятия по развитию материально-технической базы столовых образовательных учреждений</t>
  </si>
  <si>
    <t>Меропрития, направленые на улучшение качества школьного питания</t>
  </si>
  <si>
    <t>Внедрение в меню рационов питания для различных возрастных групп</t>
  </si>
  <si>
    <t>Организация двухразового горячего питания школьников за счет родительских средств (50%) и дотаций из местного бюджета (50%)</t>
  </si>
  <si>
    <t>Организация четырёхразового горячего питания воспитанников детских садов</t>
  </si>
  <si>
    <t>Организация бесплатного двухразового питания учащихся с ограниченными возможностями здоровья</t>
  </si>
  <si>
    <t>Организация бесплатного питания детей-инвалидов, льготного питания детей из малообеспеченных семей в детских садах</t>
  </si>
  <si>
    <t>Проведение капитального ремонта зданий</t>
  </si>
  <si>
    <t>Пристрой к зданию школы</t>
  </si>
  <si>
    <t>Подпрограмма 6 "Развитие и поддержка педагогических кадров"</t>
  </si>
  <si>
    <t>Проведение конкурса педагогического мастерства</t>
  </si>
  <si>
    <t>Подпрограмма 4 "Содействие созданию в Партизанском муниципальном районе новых мест в общеобразовательных организациях"</t>
  </si>
  <si>
    <t>5.1.</t>
  </si>
  <si>
    <t>5.2.</t>
  </si>
  <si>
    <t>6.1.</t>
  </si>
  <si>
    <t>6.2.</t>
  </si>
  <si>
    <t>7.3.</t>
  </si>
  <si>
    <t>4.3.</t>
  </si>
  <si>
    <t>Строительство общеобразовательных учреждений</t>
  </si>
  <si>
    <t>Организация и проведение торжественного собрания, посвященного Дню воспитателя и всех работников дошкольного образования</t>
  </si>
  <si>
    <t>3.5.</t>
  </si>
  <si>
    <t>8.</t>
  </si>
  <si>
    <t>3.6.</t>
  </si>
  <si>
    <t>3.7.</t>
  </si>
  <si>
    <t>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</si>
  <si>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Наименование </t>
  </si>
  <si>
    <t>отвественный исполнитель, соисполнитель</t>
  </si>
  <si>
    <t>код бюджетной классификации</t>
  </si>
  <si>
    <t>ГРБС</t>
  </si>
  <si>
    <t>РзПр</t>
  </si>
  <si>
    <t>ЦСР</t>
  </si>
  <si>
    <t>ВР</t>
  </si>
  <si>
    <t>Расходы (тыс. руб.), годы</t>
  </si>
  <si>
    <t>0700</t>
  </si>
  <si>
    <t>0200000000</t>
  </si>
  <si>
    <t>000</t>
  </si>
  <si>
    <t>детские дошкольные образовательные учреждения</t>
  </si>
  <si>
    <t>0701</t>
  </si>
  <si>
    <t>0210142000</t>
  </si>
  <si>
    <t>610</t>
  </si>
  <si>
    <t>0210000000</t>
  </si>
  <si>
    <t>0210193070</t>
  </si>
  <si>
    <t>0210270060</t>
  </si>
  <si>
    <t>общеобразовательные учреждения</t>
  </si>
  <si>
    <t>0702</t>
  </si>
  <si>
    <t>0220000000</t>
  </si>
  <si>
    <t>0220142100</t>
  </si>
  <si>
    <t>110</t>
  </si>
  <si>
    <t>240</t>
  </si>
  <si>
    <t>850</t>
  </si>
  <si>
    <t>0220177777</t>
  </si>
  <si>
    <t>0220153030</t>
  </si>
  <si>
    <t>0220193060</t>
  </si>
  <si>
    <t>0220293150</t>
  </si>
  <si>
    <t>0220242110</t>
  </si>
  <si>
    <t>02202S2340</t>
  </si>
  <si>
    <t>0703</t>
  </si>
  <si>
    <t>0230000000</t>
  </si>
  <si>
    <t>0230142330</t>
  </si>
  <si>
    <t>0230142320</t>
  </si>
  <si>
    <t>0707</t>
  </si>
  <si>
    <t>0230380170</t>
  </si>
  <si>
    <t>360</t>
  </si>
  <si>
    <t>0230293080</t>
  </si>
  <si>
    <t>0230220320</t>
  </si>
  <si>
    <t>0000</t>
  </si>
  <si>
    <t>1003</t>
  </si>
  <si>
    <t>0260000000</t>
  </si>
  <si>
    <t>0260100000</t>
  </si>
  <si>
    <t>026Е193140</t>
  </si>
  <si>
    <t>320</t>
  </si>
  <si>
    <t>0290000000</t>
  </si>
  <si>
    <t>0709</t>
  </si>
  <si>
    <t>0290145200</t>
  </si>
  <si>
    <t>1004</t>
  </si>
  <si>
    <t>0290293090</t>
  </si>
  <si>
    <t>310</t>
  </si>
  <si>
    <t>0220270060</t>
  </si>
  <si>
    <t>02201R3040</t>
  </si>
  <si>
    <t>Капитальный ремонт зданий муниципальных общеобразовательных учреждений</t>
  </si>
  <si>
    <t>0220292340</t>
  </si>
  <si>
    <t>Капитальный ремонт зданий муниципальных общеобразовательных учреждений за счет средств районного бюджета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</si>
  <si>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</si>
  <si>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022Е250970</t>
  </si>
  <si>
    <t>итого по всем годам</t>
  </si>
  <si>
    <t>Обеспечение персонифицированного финансирования дополнительного образования детей</t>
  </si>
  <si>
    <t>0250142220</t>
  </si>
  <si>
    <t>Организация питания льготной категории детей в дошкольных образовательных учреждениях</t>
  </si>
  <si>
    <t>0250120440</t>
  </si>
  <si>
    <t>612</t>
  </si>
  <si>
    <t>Разработка проектно-сметной документации и прохождение государственной экспертизы</t>
  </si>
  <si>
    <t>0220270030</t>
  </si>
  <si>
    <t>0230420430</t>
  </si>
  <si>
    <t>830</t>
  </si>
  <si>
    <t>Обеспечение деятельности советников директора по вопитанию и взаимодействию с детскими общественными объединениями в общеобразовательных организациях</t>
  </si>
  <si>
    <t>022ЕВ51790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</si>
  <si>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</si>
  <si>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022Е250980</t>
  </si>
  <si>
    <t>Исполнение судебных актов Российской Федерации и мировых соглашений по возмещению причененного вреда</t>
  </si>
  <si>
    <t>Организация питания льготной категории детей в общеобразовательных учреждениях</t>
  </si>
  <si>
    <t>02401S2040</t>
  </si>
  <si>
    <t>414</t>
  </si>
  <si>
    <t>7.</t>
  </si>
  <si>
    <t>9.</t>
  </si>
  <si>
    <t>10.</t>
  </si>
  <si>
    <t>11.</t>
  </si>
  <si>
    <t>12.</t>
  </si>
  <si>
    <t>13.</t>
  </si>
  <si>
    <t>14.</t>
  </si>
  <si>
    <t>15.</t>
  </si>
  <si>
    <t>Организация горячего питания обучающихся за счет средств родительской платы</t>
  </si>
  <si>
    <t>Организация и проведение торжественного собрания, посвященного Международному дню учителя</t>
  </si>
  <si>
    <t>Субвенция бюджетам муниципальных образований на осуществление отдельных государственных полномочий по обеспечению мер социальной поддержки педагогических работников муниципальных образовательных организаций Приморского края</t>
  </si>
  <si>
    <t>0290170060</t>
  </si>
  <si>
    <t>243</t>
  </si>
  <si>
    <t>321</t>
  </si>
  <si>
    <t>Выплата компенсации за обеспечение бесплатным двухразовым питанием обучающихся с ограниченными возможностями здаровья, детей-инвалидов, обучение которых организовано муниципальными общеобразовательными учреждениями</t>
  </si>
  <si>
    <t>Разработка проектно-сметной документации и прохождение государственной экспертизы по объекту "Екатериновская общеобразовательная школа на 600 мест в Партизанском муниципальном районе"</t>
  </si>
  <si>
    <t>Реализация проекта инициативного бюджетирования па направлению "Молодежный бюджет" (беговая дорожка вокруг школьного стадиона МКОУ "СОШ" с.Сергеевка)</t>
  </si>
  <si>
    <t>02202S2751</t>
  </si>
  <si>
    <t>16.</t>
  </si>
  <si>
    <t>17.</t>
  </si>
  <si>
    <t>1.1.</t>
  </si>
  <si>
    <t>1.2.</t>
  </si>
  <si>
    <t>1.3.</t>
  </si>
  <si>
    <t>0240000000</t>
  </si>
  <si>
    <t>1.3.1.</t>
  </si>
  <si>
    <t>1.3.2.</t>
  </si>
  <si>
    <t>1.4.</t>
  </si>
  <si>
    <t>2.4.</t>
  </si>
  <si>
    <t>2.5.</t>
  </si>
  <si>
    <t>2.6.</t>
  </si>
  <si>
    <t>2.7.</t>
  </si>
  <si>
    <t>2.8.</t>
  </si>
  <si>
    <t>0240100000</t>
  </si>
  <si>
    <t>0250000000</t>
  </si>
  <si>
    <t>0250100000</t>
  </si>
  <si>
    <t>Мероприятия по воспитанию и организации занятости школьников на базе летних лагерей</t>
  </si>
  <si>
    <t>Мероприятия по организации временного трудоустройства несовершеннолетних граждан в свободное от учебы время и в период летних каникул</t>
  </si>
  <si>
    <t>2.9.</t>
  </si>
  <si>
    <t>2.10.</t>
  </si>
  <si>
    <t>2.10.1.</t>
  </si>
  <si>
    <t>2.10.2.</t>
  </si>
  <si>
    <t>2.10.3.</t>
  </si>
  <si>
    <t>2.10.4.</t>
  </si>
  <si>
    <t>2.11.</t>
  </si>
  <si>
    <t>2.12.</t>
  </si>
  <si>
    <t>2.13.</t>
  </si>
  <si>
    <t>2.14.</t>
  </si>
  <si>
    <t>2.15.</t>
  </si>
  <si>
    <t>2.16.</t>
  </si>
  <si>
    <t>2.18.</t>
  </si>
  <si>
    <t>3.1.1.</t>
  </si>
  <si>
    <t>3.1.2.</t>
  </si>
  <si>
    <t>3.1.3.</t>
  </si>
  <si>
    <t>4.1.</t>
  </si>
  <si>
    <t>4.3.1.</t>
  </si>
  <si>
    <t>5.1.1.</t>
  </si>
  <si>
    <t>5.1.2.</t>
  </si>
  <si>
    <t>5.1.3.</t>
  </si>
  <si>
    <t>5.1.3.1.</t>
  </si>
  <si>
    <t>5.1.3.2.</t>
  </si>
  <si>
    <t>5.1.4.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</si>
  <si>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</si>
  <si>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</si>
  <si>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</si>
  <si>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</si>
  <si>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</si>
  <si>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</si>
  <si>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</si>
  <si>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</si>
  <si>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6.3.</t>
  </si>
  <si>
    <t>6.4.</t>
  </si>
  <si>
    <t>7.1.2.</t>
  </si>
  <si>
    <t>7.1.1.</t>
  </si>
  <si>
    <t>7.1.3.</t>
  </si>
  <si>
    <t>7.1.4.</t>
  </si>
  <si>
    <t>10.1.</t>
  </si>
  <si>
    <t>10.2.</t>
  </si>
  <si>
    <t>10.3.</t>
  </si>
  <si>
    <t>10.4.</t>
  </si>
  <si>
    <t>13.1.</t>
  </si>
  <si>
    <t>13.2.</t>
  </si>
  <si>
    <t>18.</t>
  </si>
  <si>
    <t>Ресурсное обеспечение реализации муниципальной программы "Развитие образования Партизанского муниципального округа" на 2022-2027 годы</t>
  </si>
  <si>
    <t>Программа "Развитие образования Партизанского муниципального округа" на 2022-2027 годы</t>
  </si>
  <si>
    <t xml:space="preserve">Капитальный ремонт зданий муниципальных общеобразовательных учреждений </t>
  </si>
  <si>
    <t>2.19.</t>
  </si>
  <si>
    <t>2.20.</t>
  </si>
  <si>
    <t>0220223800</t>
  </si>
  <si>
    <t>0220250500</t>
  </si>
  <si>
    <t>Содержание и развитие спортивной инфраструктуры</t>
  </si>
  <si>
    <t>3.8.</t>
  </si>
  <si>
    <t>0230170220</t>
  </si>
  <si>
    <t>0240170030</t>
  </si>
  <si>
    <t>Отдельные мероприятия  муниципальной программы "Развитие образования Партизанского муниципального округа"</t>
  </si>
  <si>
    <t>муниципальное казённое учреждение "Управление образования" Партизанского муниципального округа (далее МКУ "УО" ПМО), образовательные учреждения Партизанского муниципального округа</t>
  </si>
  <si>
    <t>Муниципальное казённое образовательное учреждение дополнительного образования  "Детский  оздоровительно-образовательный центр "Юность" Партизанского муниципального округа (далее - МКОУ ДО "ДООЦ "Юность" ПМО)</t>
  </si>
  <si>
    <t>Муниципальное бюджетное образовательное учреждение дополнительного образования "Районный центр детского творчества" Партизанского муниципального округа (далее - МБОУ ДО "РЦДТ" ПМО)</t>
  </si>
  <si>
    <t>общеобразовательные учреждения, МКУ "УО" ПМО</t>
  </si>
  <si>
    <t>образовательные учреждения Партизанского муниципального округа</t>
  </si>
  <si>
    <t>Дошкольные образовательные учреждения Партизанского муниципального округа</t>
  </si>
  <si>
    <t>Общеобразовательные учреждения Партизанского муниципального округа</t>
  </si>
  <si>
    <t>МКУ «УО» ПМО</t>
  </si>
  <si>
    <t xml:space="preserve">Ликвидация  чрезвычайных ситуаций природного и техногенного характера. Проведение неотложных аварийно-восстановительных работ на здании МБОУ "СОШ" с.Золотая Долина ПМО </t>
  </si>
  <si>
    <t>МКОУ ДО "ДООЦ "Юность" ПМО</t>
  </si>
  <si>
    <t>Подпрограмма 5 "Совершенствование организации питания в образовательных учреждениях Партизанского муниципального округа"</t>
  </si>
  <si>
    <t>19.</t>
  </si>
  <si>
    <t>20.</t>
  </si>
  <si>
    <t>Подпрограмма 4 "Содействие созданию в Партизанском муниципальном округе новых мест в общеобразовательных организациях"</t>
  </si>
  <si>
    <t xml:space="preserve">Ресурсное обеспечение реализации Подпрограммы 3 "Развитие системы дополнительного образования, отдыха, оздоровления и занятости детей и подростков" </t>
  </si>
  <si>
    <t>Ресурсное обеспечение реализации Подпрограммы 1 "Развитие системы дошкольного образования"</t>
  </si>
  <si>
    <t>Ресурсное обеспечение реализации Подпрограммы 2 "Развитие системы общего образования"</t>
  </si>
  <si>
    <t>Ресурсное обеспечение реализации Подпрограммы 4 "Содействие созданию в Партизанском муниципальном округе новых мест в общеобразовательных организациях"</t>
  </si>
  <si>
    <t xml:space="preserve">Ресурсное обеспечение реализации Подпрограммы 5 "Совершенствование организации питания в образовательных учреждениях Партизанского муниципального округа" </t>
  </si>
  <si>
    <t>022Ю653030</t>
  </si>
  <si>
    <t>02202S2361</t>
  </si>
  <si>
    <t>02202S2362</t>
  </si>
  <si>
    <t>02202S2752</t>
  </si>
  <si>
    <t>022Ю651790</t>
  </si>
  <si>
    <t>022Ю650500</t>
  </si>
  <si>
    <t>0230394050</t>
  </si>
  <si>
    <t>2.17.1</t>
  </si>
  <si>
    <t>2.17.2.</t>
  </si>
  <si>
    <t>2.21.</t>
  </si>
  <si>
    <t>2.22.</t>
  </si>
  <si>
    <t>2.23.</t>
  </si>
  <si>
    <t xml:space="preserve">Реализация проекта инициативного бюджетирования па направлению "Твой проект" (Благойстройство территории средней школы с.Екатериновка) </t>
  </si>
  <si>
    <t xml:space="preserve">Реализация проекта инициативного бюджетирования па направлению "Твой проект" (Школа-Наш второй дом" (асфальтирование территории МБОУ "ООШ" с.Голубовка) </t>
  </si>
  <si>
    <t>Ресурсное обеспечение реализации Подпрограммы 6 "Развитие и поддержка педагогических кадров"</t>
  </si>
  <si>
    <t>Реализация проекта инициативного бюджетирования па направлению "Молодежный бюджет" (Военные нормативы - единая полоса препятствий МБОУ "СОШ" с.Сергеевка ПМО)</t>
  </si>
  <si>
    <t xml:space="preserve"> Приложение № 4 к постановлению администрации Партизанского муниципального округа от  07.03.2025 № 266                                                                                                                                  Приложение № 2
к Подпрограмме 1 "Развитие системы дошкольного образования" муниципальной программы «Развитие образования Партизанского муниципального округа" на 2022-                       2027 годы, утвержденной постановлением администрации Партизанского муниципального района 25.11.2021 № 1190 (в редакции от  07.03.2025 № 266)               </t>
  </si>
  <si>
    <t xml:space="preserve"> Приложение № 8 к постановлению администрации Партизанского муниципального округа от  07.03.2025 № 266                                                                                                                                  Приложение № 2
к Подпрограмме 3 "Развитие системы дополнительного образования, отдыха, оздоровления и занятости детей и подростков" муниципальной программы «Развитие образования Партизанского муниципального округа" на 2022-2027 годы, утвержденной постановлением администрации Партизанского муниципального района 25.11.2021 № 1190 (в редакции от  07.03.2025 № 266)               </t>
  </si>
  <si>
    <t xml:space="preserve"> Приложение № 12 к постановлению администрации Партизанского муниципального округа от  07.03.2025 № 266                                                                                                                                 Приложение № 2
к Подпрограмме 5 "Совершенствование организации питания в образовательных учреждениях Партизанского муниципального района" муниципальной программы «Развитие образования Партизанского муниципального района» на 2022-2027 годы, утвержденной постановлением администрации Партизанского муниципального района 25.11.2021 № 1190 (в редакции от  07.03.2025 № 266)               </t>
  </si>
  <si>
    <t xml:space="preserve"> Приложение № 14 к постановлению администрации Партизанского муниципального округа от  07.03.2025 № 266                                                                                                                                  Приложение № 3
к муниципальной программе «Развитие образования Партизанского муниципального округа" на 2022-2027 годы, утвержденной постановлением администрации Партизанского муниципального района 25.11.2021 № 1190 (в редакции от  07.03.2025 № 266)               </t>
  </si>
  <si>
    <t xml:space="preserve">Приложение № 2 к постановлению администрации Партизанского муниципального округа от 29.08.2025 № 1114                                                                                                                                 Приложение № 3
к муниципальной программе «Развитие образования Партизанского муниципального округа" на 2022-2027 годы, утвержденной постановлением администрации Партизанского муниципального района 25.11.2021 № 1190 (в редакции от 29.08.2025 № 1114)               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</si>
  <si>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</si>
  <si>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</si>
  <si>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Реализация проектов инициативного бюджетирования по направлению ''Твой проект'' (Благоустройство территории средней школы с.Екатериновка) </t>
  </si>
  <si>
    <t>Реализация проектов инициативного бюджетирования по направлению ''Твой проект'' (Школа - Наш второй дом" (асфальтирование территории МБОУ "ООШ" с.Голубовка)</t>
  </si>
  <si>
    <t>Ремонт зданий муниципальных образовательных учреждений за счет средств муниципального бюджета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</si>
  <si>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</si>
  <si>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026Ю693140</t>
  </si>
  <si>
    <t>Подготовка проектно-сметной документации  на капитальный ремонт МБДОУ "Детский сад "Березка" пос.Волчанец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</si>
  <si>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</si>
  <si>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 xml:space="preserve"> Приложение № 4 к постановлению администрации Партизанского муниципального округа от 29.08.2025 № 1114                                                                                                                                  Приложение № 3
к подпрограмме 2 "Развитие системы общего образования" муниципальной программы «Развитие образования Партизанского муниципального округа" на 2022-2027 годы, утвержденной постановлением администрации Партизанского муниципального района 25.11.2021 № 1190 (в редакции от 29.08.2025 № 1114)               </t>
  </si>
  <si>
    <t xml:space="preserve"> Приложение № 6 к постановлению администрации Партизанского муниципального округа от 29.08.2025 № 1114                                                                                                                                  Приложение № 2
к подпрограмме 4 "Содействие созданию в Партизанском муниципальном округе новых мест в общеобразовательных организациях" муниципальной программы «Развитие образования Партизанского муниципального округа" на 2022-2027 годы, утвержденной постановлением администрации Партизанского муниципального района 25.11.2021 № 1190 (в редакции от 29.08.2025 № 1114)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</si>
</sst>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9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165" fontId="8" fillId="0" borderId="0" xfId="0" applyNumberFormat="1" applyFont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0" xfId="0" applyFont="1" applyBorder="1" applyAlignment="1">
      <alignment horizontal="left" vertical="top" wrapText="1"/>
    </xf>
    <xf numFmtId="165" fontId="9" fillId="0" borderId="0" xfId="1" applyNumberFormat="1" applyFont="1" applyBorder="1" applyAlignment="1">
      <alignment horizontal="center" vertical="center" wrapText="1"/>
    </xf>
    <xf numFmtId="0" fontId="0" fillId="0" borderId="0" xfId="0" applyBorder="1"/>
    <xf numFmtId="165" fontId="8" fillId="0" borderId="0" xfId="1" applyNumberFormat="1" applyFont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9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14" fontId="4" fillId="0" borderId="0" xfId="0" applyNumberFormat="1" applyFont="1" applyFill="1" applyBorder="1" applyAlignment="1">
      <alignment horizontal="center" vertical="top" wrapText="1"/>
    </xf>
    <xf numFmtId="14" fontId="3" fillId="0" borderId="0" xfId="0" applyNumberFormat="1" applyFont="1" applyFill="1" applyBorder="1" applyAlignment="1">
      <alignment horizontal="center" vertical="top" wrapText="1"/>
    </xf>
    <xf numFmtId="17" fontId="2" fillId="0" borderId="0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165" fontId="11" fillId="0" borderId="0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165" fontId="12" fillId="0" borderId="0" xfId="1" applyNumberFormat="1" applyFont="1" applyBorder="1" applyAlignment="1">
      <alignment horizontal="center" vertical="center"/>
    </xf>
    <xf numFmtId="165" fontId="9" fillId="0" borderId="0" xfId="1" applyNumberFormat="1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165" fontId="9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15" fillId="0" borderId="0" xfId="0" applyFont="1" applyBorder="1" applyAlignment="1">
      <alignment wrapText="1"/>
    </xf>
    <xf numFmtId="165" fontId="12" fillId="0" borderId="0" xfId="0" applyNumberFormat="1" applyFont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 shrinkToFit="1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165" fontId="15" fillId="0" borderId="0" xfId="0" applyNumberFormat="1" applyFont="1" applyBorder="1"/>
    <xf numFmtId="165" fontId="15" fillId="0" borderId="0" xfId="0" applyNumberFormat="1" applyFont="1" applyBorder="1" applyAlignment="1">
      <alignment horizontal="center" shrinkToFit="1"/>
    </xf>
    <xf numFmtId="165" fontId="15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7" fillId="0" borderId="0" xfId="0" applyFont="1" applyBorder="1"/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/>
    <xf numFmtId="0" fontId="4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" fontId="14" fillId="0" borderId="1" xfId="0" applyNumberFormat="1" applyFont="1" applyBorder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 vertical="center" wrapText="1"/>
    </xf>
    <xf numFmtId="165" fontId="12" fillId="0" borderId="0" xfId="1" applyNumberFormat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Fill="1" applyBorder="1"/>
    <xf numFmtId="165" fontId="15" fillId="0" borderId="0" xfId="0" applyNumberFormat="1" applyFont="1" applyFill="1" applyBorder="1" applyAlignment="1">
      <alignment horizontal="center" shrinkToFit="1"/>
    </xf>
    <xf numFmtId="165" fontId="15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20" fillId="0" borderId="0" xfId="0" applyFont="1" applyFill="1"/>
    <xf numFmtId="0" fontId="20" fillId="0" borderId="0" xfId="0" applyFont="1"/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4" fillId="0" borderId="2" xfId="0" applyFont="1" applyFill="1" applyBorder="1"/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/>
    <xf numFmtId="165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 shrinkToFit="1"/>
    </xf>
    <xf numFmtId="0" fontId="0" fillId="0" borderId="0" xfId="0" applyFont="1" applyFill="1" applyBorder="1"/>
    <xf numFmtId="0" fontId="0" fillId="0" borderId="0" xfId="0" applyFont="1" applyFill="1"/>
    <xf numFmtId="14" fontId="14" fillId="0" borderId="4" xfId="0" applyNumberFormat="1" applyFont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" fontId="1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16" fontId="14" fillId="0" borderId="4" xfId="0" applyNumberFormat="1" applyFont="1" applyBorder="1" applyAlignment="1">
      <alignment horizontal="center" vertical="center"/>
    </xf>
    <xf numFmtId="16" fontId="14" fillId="0" borderId="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" fontId="14" fillId="0" borderId="5" xfId="0" applyNumberFormat="1" applyFont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6" fontId="14" fillId="0" borderId="4" xfId="0" applyNumberFormat="1" applyFont="1" applyBorder="1" applyAlignment="1">
      <alignment horizontal="center" vertical="center"/>
    </xf>
    <xf numFmtId="16" fontId="14" fillId="0" borderId="5" xfId="0" applyNumberFormat="1" applyFont="1" applyBorder="1" applyAlignment="1">
      <alignment horizontal="center" vertical="center"/>
    </xf>
    <xf numFmtId="16" fontId="14" fillId="0" borderId="3" xfId="0" applyNumberFormat="1" applyFont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/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4" fontId="9" fillId="0" borderId="5" xfId="1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" fontId="14" fillId="0" borderId="1" xfId="0" applyNumberFormat="1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00"/>
  <sheetViews>
    <sheetView view="pageBreakPreview" zoomScale="90" zoomScaleNormal="100" zoomScaleSheetLayoutView="90" workbookViewId="0">
      <selection sqref="A1:N109"/>
    </sheetView>
  </sheetViews>
  <sheetFormatPr defaultRowHeight="12.75" x14ac:dyDescent="0.2"/>
  <cols>
    <col min="1" max="1" width="8.28515625" customWidth="1"/>
    <col min="2" max="2" width="71" customWidth="1"/>
    <col min="3" max="3" width="27" customWidth="1"/>
    <col min="4" max="4" width="11.5703125" customWidth="1"/>
    <col min="5" max="5" width="10.140625" customWidth="1"/>
    <col min="6" max="6" width="15.85546875" customWidth="1"/>
    <col min="7" max="7" width="13.85546875" customWidth="1"/>
    <col min="8" max="8" width="18.28515625" customWidth="1"/>
    <col min="9" max="9" width="15.7109375" style="102" customWidth="1"/>
    <col min="10" max="10" width="17.28515625" style="102" customWidth="1"/>
    <col min="11" max="12" width="17" style="2" customWidth="1"/>
    <col min="13" max="13" width="16.7109375" customWidth="1"/>
    <col min="14" max="14" width="17.28515625" style="47" customWidth="1"/>
    <col min="15" max="43" width="9.140625" style="2"/>
  </cols>
  <sheetData>
    <row r="1" spans="1:43" ht="137.25" customHeight="1" x14ac:dyDescent="0.3">
      <c r="A1" s="67"/>
      <c r="B1" s="67"/>
      <c r="C1" s="67"/>
      <c r="D1" s="67"/>
      <c r="E1" s="67"/>
      <c r="F1" s="67"/>
      <c r="G1" s="67"/>
      <c r="H1" s="162" t="s">
        <v>269</v>
      </c>
      <c r="I1" s="162"/>
      <c r="J1" s="162"/>
      <c r="K1" s="162"/>
      <c r="L1" s="162"/>
      <c r="M1" s="162"/>
      <c r="N1" s="79"/>
    </row>
    <row r="2" spans="1:43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43" ht="21" customHeight="1" x14ac:dyDescent="0.3">
      <c r="A3" s="68"/>
      <c r="B3" s="163" t="s">
        <v>218</v>
      </c>
      <c r="C3" s="164"/>
      <c r="D3" s="164"/>
      <c r="E3" s="164"/>
      <c r="F3" s="164"/>
      <c r="G3" s="164"/>
      <c r="H3" s="165"/>
      <c r="I3" s="165"/>
      <c r="J3" s="165"/>
      <c r="K3" s="165"/>
      <c r="L3" s="165"/>
      <c r="M3" s="165"/>
    </row>
    <row r="4" spans="1:43" ht="27.75" customHeight="1" x14ac:dyDescent="0.2">
      <c r="A4" s="166" t="s">
        <v>0</v>
      </c>
      <c r="B4" s="166" t="s">
        <v>59</v>
      </c>
      <c r="C4" s="166" t="s">
        <v>60</v>
      </c>
      <c r="D4" s="168" t="s">
        <v>61</v>
      </c>
      <c r="E4" s="169"/>
      <c r="F4" s="169"/>
      <c r="G4" s="170"/>
      <c r="H4" s="166" t="s">
        <v>66</v>
      </c>
      <c r="I4" s="166"/>
      <c r="J4" s="166"/>
      <c r="K4" s="166"/>
      <c r="L4" s="166"/>
      <c r="M4" s="166"/>
      <c r="N4" s="182" t="s">
        <v>118</v>
      </c>
    </row>
    <row r="5" spans="1:43" ht="23.25" customHeight="1" x14ac:dyDescent="0.2">
      <c r="A5" s="167"/>
      <c r="B5" s="167"/>
      <c r="C5" s="167"/>
      <c r="D5" s="72" t="s">
        <v>62</v>
      </c>
      <c r="E5" s="72" t="s">
        <v>63</v>
      </c>
      <c r="F5" s="72" t="s">
        <v>64</v>
      </c>
      <c r="G5" s="72" t="s">
        <v>65</v>
      </c>
      <c r="H5" s="124">
        <v>2022</v>
      </c>
      <c r="I5" s="124">
        <v>2023</v>
      </c>
      <c r="J5" s="124">
        <v>2024</v>
      </c>
      <c r="K5" s="124">
        <v>2025</v>
      </c>
      <c r="L5" s="124">
        <v>2026</v>
      </c>
      <c r="M5" s="124">
        <v>2027</v>
      </c>
      <c r="N5" s="183"/>
    </row>
    <row r="6" spans="1:43" ht="23.25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80">
        <v>8</v>
      </c>
      <c r="I6" s="80">
        <v>9</v>
      </c>
      <c r="J6" s="80">
        <v>10</v>
      </c>
      <c r="K6" s="80">
        <v>11</v>
      </c>
      <c r="L6" s="80">
        <v>12</v>
      </c>
      <c r="M6" s="80">
        <v>13</v>
      </c>
      <c r="N6" s="78">
        <v>14</v>
      </c>
    </row>
    <row r="7" spans="1:43" s="65" customFormat="1" ht="180" customHeight="1" x14ac:dyDescent="0.2">
      <c r="A7" s="70"/>
      <c r="B7" s="74" t="s">
        <v>219</v>
      </c>
      <c r="C7" s="73" t="s">
        <v>230</v>
      </c>
      <c r="D7" s="46">
        <v>557</v>
      </c>
      <c r="E7" s="77" t="s">
        <v>67</v>
      </c>
      <c r="F7" s="77" t="s">
        <v>68</v>
      </c>
      <c r="G7" s="77" t="s">
        <v>69</v>
      </c>
      <c r="H7" s="81">
        <f>H8+H12+H53+H72+H78+H96+H103</f>
        <v>793436.97134999989</v>
      </c>
      <c r="I7" s="81">
        <f t="shared" ref="I7" si="0">I8+I12+I53+I72+I78+I96+I103</f>
        <v>928144.76869000006</v>
      </c>
      <c r="J7" s="81">
        <f>J8+J12+J53+J72+J78+J96+J103</f>
        <v>1082825.69414</v>
      </c>
      <c r="K7" s="81">
        <f t="shared" ref="K7:L7" si="1">K8+K12+K53+K72+K78+K96+K103</f>
        <v>1187939.8347099999</v>
      </c>
      <c r="L7" s="81">
        <f t="shared" si="1"/>
        <v>1207148.7959999999</v>
      </c>
      <c r="M7" s="81">
        <f>M8+M12+M53+M72+M78+M96+M103</f>
        <v>1248223.2516399999</v>
      </c>
      <c r="N7" s="81">
        <f>SUM(H7:M7)</f>
        <v>6447719.3165300004</v>
      </c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</row>
    <row r="8" spans="1:43" s="48" customFormat="1" ht="40.5" customHeight="1" x14ac:dyDescent="0.2">
      <c r="A8" s="69" t="s">
        <v>9</v>
      </c>
      <c r="B8" s="154" t="s">
        <v>28</v>
      </c>
      <c r="C8" s="155"/>
      <c r="D8" s="71">
        <v>557</v>
      </c>
      <c r="E8" s="75" t="s">
        <v>71</v>
      </c>
      <c r="F8" s="75" t="s">
        <v>74</v>
      </c>
      <c r="G8" s="75" t="s">
        <v>69</v>
      </c>
      <c r="H8" s="82">
        <f>SUM(H9:H11)</f>
        <v>212762.54540999999</v>
      </c>
      <c r="I8" s="82">
        <f t="shared" ref="I8:M8" si="2">SUM(I9:I11)</f>
        <v>216904.06105000002</v>
      </c>
      <c r="J8" s="82">
        <f t="shared" si="2"/>
        <v>246764.99682</v>
      </c>
      <c r="K8" s="82">
        <f t="shared" si="2"/>
        <v>253889.73</v>
      </c>
      <c r="L8" s="82">
        <f t="shared" si="2"/>
        <v>263115.16200000001</v>
      </c>
      <c r="M8" s="82">
        <f t="shared" si="2"/>
        <v>273710.43099999998</v>
      </c>
      <c r="N8" s="82">
        <f t="shared" ref="N8:N109" si="3">SUM(H8:M8)</f>
        <v>1467146.9262799998</v>
      </c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</row>
    <row r="9" spans="1:43" ht="33.75" customHeight="1" x14ac:dyDescent="0.2">
      <c r="A9" s="122" t="s">
        <v>156</v>
      </c>
      <c r="B9" s="134" t="s">
        <v>10</v>
      </c>
      <c r="C9" s="184" t="s">
        <v>70</v>
      </c>
      <c r="D9" s="131">
        <v>557</v>
      </c>
      <c r="E9" s="76" t="s">
        <v>71</v>
      </c>
      <c r="F9" s="76" t="s">
        <v>72</v>
      </c>
      <c r="G9" s="76" t="s">
        <v>73</v>
      </c>
      <c r="H9" s="83">
        <v>87118.350739999994</v>
      </c>
      <c r="I9" s="84">
        <v>92033.421050000004</v>
      </c>
      <c r="J9" s="84">
        <v>95963.550289999999</v>
      </c>
      <c r="K9" s="84">
        <v>94512</v>
      </c>
      <c r="L9" s="84">
        <v>87011.839999999997</v>
      </c>
      <c r="M9" s="84">
        <v>84611.67</v>
      </c>
      <c r="N9" s="84">
        <f t="shared" si="3"/>
        <v>541250.83208000008</v>
      </c>
    </row>
    <row r="10" spans="1:43" s="48" customFormat="1" ht="51" customHeight="1" x14ac:dyDescent="0.2">
      <c r="A10" s="122" t="s">
        <v>157</v>
      </c>
      <c r="B10" s="134" t="s">
        <v>11</v>
      </c>
      <c r="C10" s="185"/>
      <c r="D10" s="131">
        <v>557</v>
      </c>
      <c r="E10" s="76" t="s">
        <v>71</v>
      </c>
      <c r="F10" s="76" t="s">
        <v>75</v>
      </c>
      <c r="G10" s="76" t="s">
        <v>73</v>
      </c>
      <c r="H10" s="83">
        <v>123298.067</v>
      </c>
      <c r="I10" s="84">
        <v>115145.52</v>
      </c>
      <c r="J10" s="84">
        <v>150290.26999999999</v>
      </c>
      <c r="K10" s="84">
        <v>159377.73000000001</v>
      </c>
      <c r="L10" s="84">
        <v>176103.32199999999</v>
      </c>
      <c r="M10" s="84">
        <v>189098.761</v>
      </c>
      <c r="N10" s="83">
        <f t="shared" si="3"/>
        <v>913313.66999999993</v>
      </c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</row>
    <row r="11" spans="1:43" ht="30.75" customHeight="1" x14ac:dyDescent="0.2">
      <c r="A11" s="128" t="s">
        <v>158</v>
      </c>
      <c r="B11" s="134" t="s">
        <v>21</v>
      </c>
      <c r="C11" s="186"/>
      <c r="D11" s="131">
        <v>557</v>
      </c>
      <c r="E11" s="76" t="s">
        <v>71</v>
      </c>
      <c r="F11" s="76" t="s">
        <v>76</v>
      </c>
      <c r="G11" s="76" t="s">
        <v>73</v>
      </c>
      <c r="H11" s="104">
        <v>2346.1276699999999</v>
      </c>
      <c r="I11" s="104">
        <v>9725.1200000000008</v>
      </c>
      <c r="J11" s="104">
        <v>511.17653000000001</v>
      </c>
      <c r="K11" s="104">
        <v>0</v>
      </c>
      <c r="L11" s="104">
        <v>0</v>
      </c>
      <c r="M11" s="104">
        <v>0</v>
      </c>
      <c r="N11" s="104">
        <f t="shared" si="3"/>
        <v>12582.424200000001</v>
      </c>
    </row>
    <row r="12" spans="1:43" s="47" customFormat="1" ht="24.75" customHeight="1" x14ac:dyDescent="0.2">
      <c r="A12" s="69" t="s">
        <v>12</v>
      </c>
      <c r="B12" s="154" t="s">
        <v>27</v>
      </c>
      <c r="C12" s="155"/>
      <c r="D12" s="71">
        <v>557</v>
      </c>
      <c r="E12" s="75" t="s">
        <v>78</v>
      </c>
      <c r="F12" s="75" t="s">
        <v>79</v>
      </c>
      <c r="G12" s="75" t="s">
        <v>69</v>
      </c>
      <c r="H12" s="105">
        <f>SUM(H13:H25)+H30+H37+H38+H39+H43+H46+H41+H48+H47</f>
        <v>494331.19900999992</v>
      </c>
      <c r="I12" s="105">
        <f>SUM(I13:I25)+I30+I37+I38+I39+I43+I46+I41+I48+I47</f>
        <v>614708.99120000005</v>
      </c>
      <c r="J12" s="105">
        <f>SUM(J13:J25)+J30+J37+J38+J39+J43+J46+J41+J48+J47+J35+J31+J44+J49+J45+J51+J40+J42</f>
        <v>711864.46918000001</v>
      </c>
      <c r="K12" s="105">
        <f>SUM(K13:K25)+K30+K37+K38+K39+K43+K46+K41+K48+K47+K35+K31+K44+K49+K32+K33+K34+K36+K50+K51+K52</f>
        <v>790901.60030999989</v>
      </c>
      <c r="L12" s="105">
        <f t="shared" ref="L12:M12" si="4">SUM(L13:L25)+L30+L37+L38+L39+L43+L46+L41+L48+L47+L35+L31+L44+L49+L32+L33+L34+L36+L50+L51+L52</f>
        <v>827876.54999999981</v>
      </c>
      <c r="M12" s="105">
        <f t="shared" si="4"/>
        <v>854627.66364000004</v>
      </c>
      <c r="N12" s="105">
        <f>SUM(N13:N25)+N30+N37+N38+N39+N43+N46+N41</f>
        <v>4073717.3099799999</v>
      </c>
    </row>
    <row r="13" spans="1:43" s="2" customFormat="1" ht="65.25" customHeight="1" x14ac:dyDescent="0.2">
      <c r="A13" s="128" t="s">
        <v>20</v>
      </c>
      <c r="B13" s="90" t="s">
        <v>5</v>
      </c>
      <c r="C13" s="184" t="s">
        <v>77</v>
      </c>
      <c r="D13" s="131">
        <v>557</v>
      </c>
      <c r="E13" s="76" t="s">
        <v>78</v>
      </c>
      <c r="F13" s="76" t="s">
        <v>80</v>
      </c>
      <c r="G13" s="76" t="s">
        <v>81</v>
      </c>
      <c r="H13" s="84">
        <v>60405.91158</v>
      </c>
      <c r="I13" s="84">
        <v>75035.44</v>
      </c>
      <c r="J13" s="84">
        <v>15181.461090000001</v>
      </c>
      <c r="K13" s="84">
        <v>0</v>
      </c>
      <c r="L13" s="84">
        <v>0</v>
      </c>
      <c r="M13" s="84">
        <v>0</v>
      </c>
      <c r="N13" s="83">
        <f t="shared" si="3"/>
        <v>150622.81267000001</v>
      </c>
    </row>
    <row r="14" spans="1:43" s="2" customFormat="1" ht="33.75" customHeight="1" x14ac:dyDescent="0.2">
      <c r="A14" s="128" t="s">
        <v>19</v>
      </c>
      <c r="B14" s="90" t="s">
        <v>6</v>
      </c>
      <c r="C14" s="185"/>
      <c r="D14" s="131">
        <v>557</v>
      </c>
      <c r="E14" s="76" t="s">
        <v>78</v>
      </c>
      <c r="F14" s="76" t="s">
        <v>80</v>
      </c>
      <c r="G14" s="76" t="s">
        <v>82</v>
      </c>
      <c r="H14" s="84">
        <v>49346.142229999998</v>
      </c>
      <c r="I14" s="84">
        <v>76474.997709999996</v>
      </c>
      <c r="J14" s="84">
        <v>6462.8660499999996</v>
      </c>
      <c r="K14" s="84">
        <v>0</v>
      </c>
      <c r="L14" s="84">
        <v>0</v>
      </c>
      <c r="M14" s="84">
        <v>0</v>
      </c>
      <c r="N14" s="83">
        <f t="shared" si="3"/>
        <v>132284.00599000001</v>
      </c>
    </row>
    <row r="15" spans="1:43" s="2" customFormat="1" ht="30.75" customHeight="1" x14ac:dyDescent="0.2">
      <c r="A15" s="124" t="s">
        <v>24</v>
      </c>
      <c r="B15" s="90" t="s">
        <v>132</v>
      </c>
      <c r="C15" s="185"/>
      <c r="D15" s="131">
        <v>557</v>
      </c>
      <c r="E15" s="76" t="s">
        <v>78</v>
      </c>
      <c r="F15" s="76" t="s">
        <v>80</v>
      </c>
      <c r="G15" s="76" t="s">
        <v>127</v>
      </c>
      <c r="H15" s="84">
        <v>200</v>
      </c>
      <c r="I15" s="84">
        <v>68.858270000000005</v>
      </c>
      <c r="J15" s="84">
        <v>0</v>
      </c>
      <c r="K15" s="84">
        <v>0</v>
      </c>
      <c r="L15" s="84">
        <v>0</v>
      </c>
      <c r="M15" s="84">
        <v>0</v>
      </c>
      <c r="N15" s="83">
        <f t="shared" si="3"/>
        <v>268.85827</v>
      </c>
    </row>
    <row r="16" spans="1:43" s="2" customFormat="1" ht="27" customHeight="1" x14ac:dyDescent="0.2">
      <c r="A16" s="128" t="s">
        <v>163</v>
      </c>
      <c r="B16" s="90" t="s">
        <v>7</v>
      </c>
      <c r="C16" s="185"/>
      <c r="D16" s="131">
        <v>557</v>
      </c>
      <c r="E16" s="76" t="s">
        <v>78</v>
      </c>
      <c r="F16" s="76" t="s">
        <v>80</v>
      </c>
      <c r="G16" s="76" t="s">
        <v>83</v>
      </c>
      <c r="H16" s="84">
        <v>1537.0724700000001</v>
      </c>
      <c r="I16" s="84">
        <v>12829.728730000001</v>
      </c>
      <c r="J16" s="84">
        <v>30.008679999999998</v>
      </c>
      <c r="K16" s="84">
        <v>0</v>
      </c>
      <c r="L16" s="84">
        <v>0</v>
      </c>
      <c r="M16" s="84">
        <v>0</v>
      </c>
      <c r="N16" s="83">
        <f t="shared" si="3"/>
        <v>14396.809880000003</v>
      </c>
    </row>
    <row r="17" spans="1:14" s="2" customFormat="1" ht="32.25" customHeight="1" x14ac:dyDescent="0.2">
      <c r="A17" s="128" t="s">
        <v>164</v>
      </c>
      <c r="B17" s="90" t="s">
        <v>10</v>
      </c>
      <c r="C17" s="185"/>
      <c r="D17" s="131">
        <v>557</v>
      </c>
      <c r="E17" s="76" t="s">
        <v>78</v>
      </c>
      <c r="F17" s="76" t="s">
        <v>80</v>
      </c>
      <c r="G17" s="76" t="s">
        <v>73</v>
      </c>
      <c r="H17" s="84">
        <v>0</v>
      </c>
      <c r="I17" s="84">
        <v>0</v>
      </c>
      <c r="J17" s="84">
        <v>149421.59643999999</v>
      </c>
      <c r="K17" s="84">
        <v>179610.70040999999</v>
      </c>
      <c r="L17" s="84">
        <v>168745.125</v>
      </c>
      <c r="M17" s="84">
        <v>152222.103</v>
      </c>
      <c r="N17" s="83">
        <f t="shared" si="3"/>
        <v>649999.52484999993</v>
      </c>
    </row>
    <row r="18" spans="1:14" ht="25.5" customHeight="1" x14ac:dyDescent="0.2">
      <c r="A18" s="138" t="s">
        <v>165</v>
      </c>
      <c r="B18" s="152" t="s">
        <v>16</v>
      </c>
      <c r="C18" s="185"/>
      <c r="D18" s="131">
        <v>557</v>
      </c>
      <c r="E18" s="76" t="s">
        <v>78</v>
      </c>
      <c r="F18" s="76" t="s">
        <v>84</v>
      </c>
      <c r="G18" s="76" t="s">
        <v>82</v>
      </c>
      <c r="H18" s="84">
        <v>4033.8878800000002</v>
      </c>
      <c r="I18" s="84">
        <v>3538.3795599999999</v>
      </c>
      <c r="J18" s="84">
        <v>0</v>
      </c>
      <c r="K18" s="84">
        <v>0</v>
      </c>
      <c r="L18" s="84">
        <v>0</v>
      </c>
      <c r="M18" s="84">
        <v>0</v>
      </c>
      <c r="N18" s="83">
        <f t="shared" si="3"/>
        <v>7572.2674399999996</v>
      </c>
    </row>
    <row r="19" spans="1:14" ht="25.5" customHeight="1" x14ac:dyDescent="0.2">
      <c r="A19" s="139"/>
      <c r="B19" s="153"/>
      <c r="C19" s="185"/>
      <c r="D19" s="131">
        <v>557</v>
      </c>
      <c r="E19" s="76" t="s">
        <v>78</v>
      </c>
      <c r="F19" s="76" t="s">
        <v>84</v>
      </c>
      <c r="G19" s="76" t="s">
        <v>73</v>
      </c>
      <c r="H19" s="84">
        <v>0</v>
      </c>
      <c r="I19" s="84">
        <v>0</v>
      </c>
      <c r="J19" s="84">
        <v>1435.1230599999999</v>
      </c>
      <c r="K19" s="84">
        <v>223.48204000000001</v>
      </c>
      <c r="L19" s="84">
        <v>0</v>
      </c>
      <c r="M19" s="84">
        <v>0</v>
      </c>
      <c r="N19" s="83">
        <f t="shared" si="3"/>
        <v>1658.6051</v>
      </c>
    </row>
    <row r="20" spans="1:14" ht="33" customHeight="1" x14ac:dyDescent="0.2">
      <c r="A20" s="188" t="s">
        <v>166</v>
      </c>
      <c r="B20" s="152" t="s">
        <v>270</v>
      </c>
      <c r="C20" s="185"/>
      <c r="D20" s="131">
        <v>557</v>
      </c>
      <c r="E20" s="76" t="s">
        <v>78</v>
      </c>
      <c r="F20" s="76" t="s">
        <v>112</v>
      </c>
      <c r="G20" s="76" t="s">
        <v>82</v>
      </c>
      <c r="H20" s="84">
        <v>17338.3</v>
      </c>
      <c r="I20" s="84">
        <f>20952.5+1907.4</f>
        <v>22859.9</v>
      </c>
      <c r="J20" s="84">
        <v>1995.9838500000001</v>
      </c>
      <c r="K20" s="84">
        <v>0</v>
      </c>
      <c r="L20" s="84">
        <v>0</v>
      </c>
      <c r="M20" s="84">
        <v>0</v>
      </c>
      <c r="N20" s="83">
        <f t="shared" si="3"/>
        <v>42194.183849999994</v>
      </c>
    </row>
    <row r="21" spans="1:14" ht="37.5" customHeight="1" x14ac:dyDescent="0.2">
      <c r="A21" s="189"/>
      <c r="B21" s="153"/>
      <c r="C21" s="185"/>
      <c r="D21" s="131">
        <v>557</v>
      </c>
      <c r="E21" s="76" t="s">
        <v>78</v>
      </c>
      <c r="F21" s="76" t="s">
        <v>112</v>
      </c>
      <c r="G21" s="76" t="s">
        <v>73</v>
      </c>
      <c r="H21" s="84">
        <v>0</v>
      </c>
      <c r="I21" s="84">
        <v>0</v>
      </c>
      <c r="J21" s="84">
        <v>16052.066150000001</v>
      </c>
      <c r="K21" s="84">
        <v>22545.4</v>
      </c>
      <c r="L21" s="84">
        <v>20639.7</v>
      </c>
      <c r="M21" s="84">
        <v>19961.400000000001</v>
      </c>
      <c r="N21" s="83">
        <f t="shared" si="3"/>
        <v>79198.566149999999</v>
      </c>
    </row>
    <row r="22" spans="1:14" ht="39" customHeight="1" x14ac:dyDescent="0.2">
      <c r="A22" s="138" t="s">
        <v>167</v>
      </c>
      <c r="B22" s="152" t="s">
        <v>58</v>
      </c>
      <c r="C22" s="185"/>
      <c r="D22" s="131">
        <v>557</v>
      </c>
      <c r="E22" s="76" t="s">
        <v>78</v>
      </c>
      <c r="F22" s="76" t="s">
        <v>87</v>
      </c>
      <c r="G22" s="76" t="s">
        <v>82</v>
      </c>
      <c r="H22" s="84">
        <v>7900.75</v>
      </c>
      <c r="I22" s="84">
        <v>9679.14</v>
      </c>
      <c r="J22" s="84">
        <v>2076.0418399999999</v>
      </c>
      <c r="K22" s="84">
        <v>0</v>
      </c>
      <c r="L22" s="84">
        <v>0</v>
      </c>
      <c r="M22" s="84">
        <v>0</v>
      </c>
      <c r="N22" s="84">
        <f t="shared" si="3"/>
        <v>19655.931839999997</v>
      </c>
    </row>
    <row r="23" spans="1:14" ht="34.5" customHeight="1" x14ac:dyDescent="0.2">
      <c r="A23" s="139"/>
      <c r="B23" s="153"/>
      <c r="C23" s="185"/>
      <c r="D23" s="131">
        <v>557</v>
      </c>
      <c r="E23" s="76" t="s">
        <v>78</v>
      </c>
      <c r="F23" s="76" t="s">
        <v>87</v>
      </c>
      <c r="G23" s="76" t="s">
        <v>73</v>
      </c>
      <c r="H23" s="84">
        <v>0</v>
      </c>
      <c r="I23" s="84">
        <v>0</v>
      </c>
      <c r="J23" s="84">
        <v>9664.9081600000009</v>
      </c>
      <c r="K23" s="84">
        <v>12884.3</v>
      </c>
      <c r="L23" s="84">
        <v>12884.3</v>
      </c>
      <c r="M23" s="84">
        <v>12884.3</v>
      </c>
      <c r="N23" s="84">
        <f t="shared" si="3"/>
        <v>48317.80816</v>
      </c>
    </row>
    <row r="24" spans="1:14" ht="63.75" customHeight="1" x14ac:dyDescent="0.2">
      <c r="A24" s="128" t="s">
        <v>173</v>
      </c>
      <c r="B24" s="90" t="s">
        <v>150</v>
      </c>
      <c r="C24" s="185"/>
      <c r="D24" s="131">
        <v>557</v>
      </c>
      <c r="E24" s="76" t="s">
        <v>78</v>
      </c>
      <c r="F24" s="76" t="s">
        <v>87</v>
      </c>
      <c r="G24" s="76" t="s">
        <v>149</v>
      </c>
      <c r="H24" s="84">
        <v>0</v>
      </c>
      <c r="I24" s="84">
        <v>75.459999999999994</v>
      </c>
      <c r="J24" s="84">
        <v>153.1</v>
      </c>
      <c r="K24" s="84">
        <v>108.8</v>
      </c>
      <c r="L24" s="84">
        <v>108.8</v>
      </c>
      <c r="M24" s="84">
        <v>108.8</v>
      </c>
      <c r="N24" s="84">
        <f t="shared" si="3"/>
        <v>554.96</v>
      </c>
    </row>
    <row r="25" spans="1:14" ht="49.5" customHeight="1" x14ac:dyDescent="0.2">
      <c r="A25" s="128" t="s">
        <v>174</v>
      </c>
      <c r="B25" s="90" t="s">
        <v>8</v>
      </c>
      <c r="C25" s="185"/>
      <c r="D25" s="131">
        <v>557</v>
      </c>
      <c r="E25" s="76" t="s">
        <v>78</v>
      </c>
      <c r="F25" s="76" t="s">
        <v>86</v>
      </c>
      <c r="G25" s="76" t="s">
        <v>69</v>
      </c>
      <c r="H25" s="85">
        <f>SUM(H26:H27)</f>
        <v>319783.46299999999</v>
      </c>
      <c r="I25" s="85">
        <f>SUM(I26:I28)</f>
        <v>376342.37400000001</v>
      </c>
      <c r="J25" s="85">
        <f>SUM(J26:J29)</f>
        <v>433250.33500000002</v>
      </c>
      <c r="K25" s="85">
        <f t="shared" ref="K25:M25" si="5">SUM(K26:K29)</f>
        <v>522154.84600000002</v>
      </c>
      <c r="L25" s="85">
        <f t="shared" si="5"/>
        <v>578596.42099999997</v>
      </c>
      <c r="M25" s="85">
        <f t="shared" si="5"/>
        <v>622260.14</v>
      </c>
      <c r="N25" s="86">
        <f t="shared" si="3"/>
        <v>2852387.5790000004</v>
      </c>
    </row>
    <row r="26" spans="1:14" ht="61.5" customHeight="1" x14ac:dyDescent="0.2">
      <c r="A26" s="128" t="s">
        <v>175</v>
      </c>
      <c r="B26" s="90" t="s">
        <v>5</v>
      </c>
      <c r="C26" s="185"/>
      <c r="D26" s="131">
        <v>557</v>
      </c>
      <c r="E26" s="76" t="s">
        <v>78</v>
      </c>
      <c r="F26" s="76" t="s">
        <v>86</v>
      </c>
      <c r="G26" s="76" t="s">
        <v>81</v>
      </c>
      <c r="H26" s="84">
        <v>287770.46299999999</v>
      </c>
      <c r="I26" s="84">
        <v>335823.17754</v>
      </c>
      <c r="J26" s="84">
        <v>73772.819140000007</v>
      </c>
      <c r="K26" s="84">
        <v>0</v>
      </c>
      <c r="L26" s="84">
        <v>0</v>
      </c>
      <c r="M26" s="84">
        <v>0</v>
      </c>
      <c r="N26" s="83">
        <f t="shared" si="3"/>
        <v>697366.45968000009</v>
      </c>
    </row>
    <row r="27" spans="1:14" ht="33" customHeight="1" x14ac:dyDescent="0.2">
      <c r="A27" s="128" t="s">
        <v>176</v>
      </c>
      <c r="B27" s="90" t="s">
        <v>6</v>
      </c>
      <c r="C27" s="185"/>
      <c r="D27" s="131">
        <v>557</v>
      </c>
      <c r="E27" s="76" t="s">
        <v>78</v>
      </c>
      <c r="F27" s="76" t="s">
        <v>86</v>
      </c>
      <c r="G27" s="76" t="s">
        <v>82</v>
      </c>
      <c r="H27" s="84">
        <v>32013</v>
      </c>
      <c r="I27" s="84">
        <v>40508.050000000003</v>
      </c>
      <c r="J27" s="84">
        <v>346.83731</v>
      </c>
      <c r="K27" s="84">
        <v>0</v>
      </c>
      <c r="L27" s="84">
        <v>0</v>
      </c>
      <c r="M27" s="84">
        <v>0</v>
      </c>
      <c r="N27" s="83">
        <f t="shared" si="3"/>
        <v>72867.887310000006</v>
      </c>
    </row>
    <row r="28" spans="1:14" ht="27.75" customHeight="1" x14ac:dyDescent="0.2">
      <c r="A28" s="121" t="s">
        <v>177</v>
      </c>
      <c r="B28" s="90" t="s">
        <v>7</v>
      </c>
      <c r="C28" s="185"/>
      <c r="D28" s="131">
        <v>557</v>
      </c>
      <c r="E28" s="76" t="s">
        <v>78</v>
      </c>
      <c r="F28" s="76" t="s">
        <v>86</v>
      </c>
      <c r="G28" s="76" t="s">
        <v>83</v>
      </c>
      <c r="H28" s="84">
        <v>0</v>
      </c>
      <c r="I28" s="84">
        <v>11.146459999999999</v>
      </c>
      <c r="J28" s="84">
        <v>0</v>
      </c>
      <c r="K28" s="84">
        <v>0</v>
      </c>
      <c r="L28" s="84">
        <v>0</v>
      </c>
      <c r="M28" s="87">
        <v>0</v>
      </c>
      <c r="N28" s="83">
        <f t="shared" si="3"/>
        <v>11.146459999999999</v>
      </c>
    </row>
    <row r="29" spans="1:14" ht="36" customHeight="1" x14ac:dyDescent="0.2">
      <c r="A29" s="121" t="s">
        <v>178</v>
      </c>
      <c r="B29" s="130" t="s">
        <v>10</v>
      </c>
      <c r="C29" s="185"/>
      <c r="D29" s="131">
        <v>557</v>
      </c>
      <c r="E29" s="76" t="s">
        <v>78</v>
      </c>
      <c r="F29" s="76" t="s">
        <v>86</v>
      </c>
      <c r="G29" s="76" t="s">
        <v>73</v>
      </c>
      <c r="H29" s="84">
        <v>0</v>
      </c>
      <c r="I29" s="84">
        <v>0</v>
      </c>
      <c r="J29" s="84">
        <v>359130.67855000001</v>
      </c>
      <c r="K29" s="84">
        <v>522154.84600000002</v>
      </c>
      <c r="L29" s="84">
        <v>578596.42099999997</v>
      </c>
      <c r="M29" s="87">
        <v>622260.14</v>
      </c>
      <c r="N29" s="91">
        <f t="shared" si="3"/>
        <v>2082142.08555</v>
      </c>
    </row>
    <row r="30" spans="1:14" ht="27.75" customHeight="1" x14ac:dyDescent="0.2">
      <c r="A30" s="190" t="s">
        <v>179</v>
      </c>
      <c r="B30" s="175" t="s">
        <v>271</v>
      </c>
      <c r="C30" s="185"/>
      <c r="D30" s="131">
        <v>557</v>
      </c>
      <c r="E30" s="76" t="s">
        <v>78</v>
      </c>
      <c r="F30" s="76" t="s">
        <v>85</v>
      </c>
      <c r="G30" s="76" t="s">
        <v>81</v>
      </c>
      <c r="H30" s="84">
        <v>23676</v>
      </c>
      <c r="I30" s="84">
        <f>27495+1638</f>
        <v>29133</v>
      </c>
      <c r="J30" s="84">
        <v>3460</v>
      </c>
      <c r="K30" s="84">
        <v>0</v>
      </c>
      <c r="L30" s="84">
        <v>0</v>
      </c>
      <c r="M30" s="87">
        <v>0</v>
      </c>
      <c r="N30" s="87">
        <f t="shared" si="3"/>
        <v>56269</v>
      </c>
    </row>
    <row r="31" spans="1:14" ht="31.5" customHeight="1" x14ac:dyDescent="0.2">
      <c r="A31" s="190"/>
      <c r="B31" s="176"/>
      <c r="C31" s="185"/>
      <c r="D31" s="131">
        <v>557</v>
      </c>
      <c r="E31" s="76" t="s">
        <v>78</v>
      </c>
      <c r="F31" s="76" t="s">
        <v>85</v>
      </c>
      <c r="G31" s="76" t="s">
        <v>73</v>
      </c>
      <c r="H31" s="84">
        <v>0</v>
      </c>
      <c r="I31" s="84">
        <v>0</v>
      </c>
      <c r="J31" s="84">
        <v>36170.239999999998</v>
      </c>
      <c r="K31" s="84">
        <v>0</v>
      </c>
      <c r="L31" s="84">
        <v>0</v>
      </c>
      <c r="M31" s="87">
        <v>0</v>
      </c>
      <c r="N31" s="87">
        <f t="shared" si="3"/>
        <v>36170.239999999998</v>
      </c>
    </row>
    <row r="32" spans="1:14" ht="27.75" customHeight="1" x14ac:dyDescent="0.2">
      <c r="A32" s="190"/>
      <c r="B32" s="177"/>
      <c r="C32" s="185"/>
      <c r="D32" s="131">
        <v>557</v>
      </c>
      <c r="E32" s="76" t="s">
        <v>78</v>
      </c>
      <c r="F32" s="76" t="s">
        <v>249</v>
      </c>
      <c r="G32" s="76" t="s">
        <v>73</v>
      </c>
      <c r="H32" s="84">
        <v>0</v>
      </c>
      <c r="I32" s="84">
        <v>0</v>
      </c>
      <c r="J32" s="84">
        <v>0</v>
      </c>
      <c r="K32" s="84">
        <v>42354</v>
      </c>
      <c r="L32" s="84">
        <v>42354</v>
      </c>
      <c r="M32" s="87">
        <v>42588</v>
      </c>
      <c r="N32" s="87">
        <f t="shared" si="3"/>
        <v>127296</v>
      </c>
    </row>
    <row r="33" spans="1:14" ht="58.5" customHeight="1" x14ac:dyDescent="0.2">
      <c r="A33" s="124" t="s">
        <v>180</v>
      </c>
      <c r="B33" s="134" t="s">
        <v>272</v>
      </c>
      <c r="C33" s="185"/>
      <c r="D33" s="131">
        <v>557</v>
      </c>
      <c r="E33" s="76" t="s">
        <v>78</v>
      </c>
      <c r="F33" s="76" t="s">
        <v>250</v>
      </c>
      <c r="G33" s="76" t="s">
        <v>73</v>
      </c>
      <c r="H33" s="84">
        <v>0</v>
      </c>
      <c r="I33" s="84">
        <v>0</v>
      </c>
      <c r="J33" s="84">
        <v>0</v>
      </c>
      <c r="K33" s="84">
        <v>2842.8365899999999</v>
      </c>
      <c r="L33" s="84">
        <v>0</v>
      </c>
      <c r="M33" s="87">
        <v>0</v>
      </c>
      <c r="N33" s="87">
        <f t="shared" si="3"/>
        <v>2842.8365899999999</v>
      </c>
    </row>
    <row r="34" spans="1:14" ht="55.5" customHeight="1" x14ac:dyDescent="0.2">
      <c r="A34" s="124" t="s">
        <v>181</v>
      </c>
      <c r="B34" s="134" t="s">
        <v>273</v>
      </c>
      <c r="C34" s="185"/>
      <c r="D34" s="131">
        <v>557</v>
      </c>
      <c r="E34" s="76" t="s">
        <v>78</v>
      </c>
      <c r="F34" s="76" t="s">
        <v>251</v>
      </c>
      <c r="G34" s="76" t="s">
        <v>73</v>
      </c>
      <c r="H34" s="84">
        <v>0</v>
      </c>
      <c r="I34" s="84">
        <v>0</v>
      </c>
      <c r="J34" s="84">
        <v>0</v>
      </c>
      <c r="K34" s="84">
        <v>2575.7575700000002</v>
      </c>
      <c r="L34" s="84">
        <v>0</v>
      </c>
      <c r="M34" s="87">
        <v>0</v>
      </c>
      <c r="N34" s="87">
        <f t="shared" si="3"/>
        <v>2575.7575700000002</v>
      </c>
    </row>
    <row r="35" spans="1:14" ht="51.75" customHeight="1" x14ac:dyDescent="0.2">
      <c r="A35" s="124" t="s">
        <v>182</v>
      </c>
      <c r="B35" s="134" t="s">
        <v>152</v>
      </c>
      <c r="C35" s="185"/>
      <c r="D35" s="131">
        <v>557</v>
      </c>
      <c r="E35" s="76" t="s">
        <v>78</v>
      </c>
      <c r="F35" s="76" t="s">
        <v>153</v>
      </c>
      <c r="G35" s="76" t="s">
        <v>82</v>
      </c>
      <c r="H35" s="84">
        <v>0</v>
      </c>
      <c r="I35" s="84">
        <v>0</v>
      </c>
      <c r="J35" s="84">
        <v>1515.1515199999999</v>
      </c>
      <c r="K35" s="84">
        <v>0</v>
      </c>
      <c r="L35" s="84">
        <v>0</v>
      </c>
      <c r="M35" s="87">
        <v>0</v>
      </c>
      <c r="N35" s="87">
        <f t="shared" si="3"/>
        <v>1515.1515199999999</v>
      </c>
    </row>
    <row r="36" spans="1:14" ht="51.75" customHeight="1" x14ac:dyDescent="0.2">
      <c r="A36" s="124" t="s">
        <v>183</v>
      </c>
      <c r="B36" s="134" t="s">
        <v>264</v>
      </c>
      <c r="C36" s="185"/>
      <c r="D36" s="131">
        <v>557</v>
      </c>
      <c r="E36" s="76" t="s">
        <v>78</v>
      </c>
      <c r="F36" s="76" t="s">
        <v>252</v>
      </c>
      <c r="G36" s="76" t="s">
        <v>73</v>
      </c>
      <c r="H36" s="84">
        <v>0</v>
      </c>
      <c r="I36" s="84">
        <v>0</v>
      </c>
      <c r="J36" s="84">
        <v>0</v>
      </c>
      <c r="K36" s="84">
        <v>1098.48442</v>
      </c>
      <c r="L36" s="84">
        <v>0</v>
      </c>
      <c r="M36" s="87">
        <v>0</v>
      </c>
      <c r="N36" s="87">
        <f>SUM(H36:M36)</f>
        <v>1098.48442</v>
      </c>
    </row>
    <row r="37" spans="1:14" ht="24.75" customHeight="1" x14ac:dyDescent="0.2">
      <c r="A37" s="128" t="s">
        <v>184</v>
      </c>
      <c r="B37" s="90" t="s">
        <v>25</v>
      </c>
      <c r="C37" s="185"/>
      <c r="D37" s="131">
        <v>557</v>
      </c>
      <c r="E37" s="76" t="s">
        <v>78</v>
      </c>
      <c r="F37" s="76" t="s">
        <v>88</v>
      </c>
      <c r="G37" s="76" t="s">
        <v>82</v>
      </c>
      <c r="H37" s="84">
        <v>400</v>
      </c>
      <c r="I37" s="84">
        <v>400</v>
      </c>
      <c r="J37" s="84">
        <v>150</v>
      </c>
      <c r="K37" s="84">
        <v>0</v>
      </c>
      <c r="L37" s="84">
        <v>0</v>
      </c>
      <c r="M37" s="84">
        <v>0</v>
      </c>
      <c r="N37" s="83">
        <f t="shared" si="3"/>
        <v>950</v>
      </c>
    </row>
    <row r="38" spans="1:14" ht="32.25" customHeight="1" x14ac:dyDescent="0.2">
      <c r="A38" s="103" t="s">
        <v>256</v>
      </c>
      <c r="B38" s="89" t="s">
        <v>113</v>
      </c>
      <c r="C38" s="185"/>
      <c r="D38" s="131">
        <v>557</v>
      </c>
      <c r="E38" s="76" t="s">
        <v>78</v>
      </c>
      <c r="F38" s="76" t="s">
        <v>114</v>
      </c>
      <c r="G38" s="76" t="s">
        <v>82</v>
      </c>
      <c r="H38" s="84">
        <v>3570.91903</v>
      </c>
      <c r="I38" s="84">
        <v>5763.2710699999998</v>
      </c>
      <c r="J38" s="84">
        <v>0</v>
      </c>
      <c r="K38" s="84">
        <v>0</v>
      </c>
      <c r="L38" s="84">
        <v>0</v>
      </c>
      <c r="M38" s="84">
        <v>0</v>
      </c>
      <c r="N38" s="84">
        <f t="shared" si="3"/>
        <v>9334.1900999999998</v>
      </c>
    </row>
    <row r="39" spans="1:14" ht="32.25" customHeight="1" x14ac:dyDescent="0.2">
      <c r="A39" s="138" t="s">
        <v>257</v>
      </c>
      <c r="B39" s="140" t="s">
        <v>220</v>
      </c>
      <c r="C39" s="185"/>
      <c r="D39" s="131">
        <v>557</v>
      </c>
      <c r="E39" s="76" t="s">
        <v>78</v>
      </c>
      <c r="F39" s="76" t="s">
        <v>89</v>
      </c>
      <c r="G39" s="76" t="s">
        <v>82</v>
      </c>
      <c r="H39" s="84">
        <v>110.44079000000001</v>
      </c>
      <c r="I39" s="84">
        <v>178.24549999999999</v>
      </c>
      <c r="J39" s="84">
        <v>0</v>
      </c>
      <c r="K39" s="84">
        <v>0</v>
      </c>
      <c r="L39" s="84">
        <v>0</v>
      </c>
      <c r="M39" s="84">
        <v>0</v>
      </c>
      <c r="N39" s="84">
        <f t="shared" si="3"/>
        <v>288.68628999999999</v>
      </c>
    </row>
    <row r="40" spans="1:14" ht="32.25" customHeight="1" x14ac:dyDescent="0.2">
      <c r="A40" s="139"/>
      <c r="B40" s="141"/>
      <c r="C40" s="185"/>
      <c r="D40" s="131">
        <v>557</v>
      </c>
      <c r="E40" s="76" t="s">
        <v>78</v>
      </c>
      <c r="F40" s="76" t="s">
        <v>89</v>
      </c>
      <c r="G40" s="76" t="s">
        <v>73</v>
      </c>
      <c r="H40" s="84">
        <v>0</v>
      </c>
      <c r="I40" s="84">
        <v>0</v>
      </c>
      <c r="J40" s="84">
        <v>17390.76928</v>
      </c>
      <c r="K40" s="84">
        <v>0</v>
      </c>
      <c r="L40" s="84">
        <v>0</v>
      </c>
      <c r="M40" s="84">
        <v>0</v>
      </c>
      <c r="N40" s="84">
        <f t="shared" si="3"/>
        <v>17390.76928</v>
      </c>
    </row>
    <row r="41" spans="1:14" ht="32.25" customHeight="1" x14ac:dyDescent="0.2">
      <c r="A41" s="138" t="s">
        <v>185</v>
      </c>
      <c r="B41" s="140" t="s">
        <v>124</v>
      </c>
      <c r="C41" s="185"/>
      <c r="D41" s="131">
        <v>557</v>
      </c>
      <c r="E41" s="76" t="s">
        <v>78</v>
      </c>
      <c r="F41" s="76" t="s">
        <v>125</v>
      </c>
      <c r="G41" s="76" t="s">
        <v>82</v>
      </c>
      <c r="H41" s="84">
        <v>807.80110000000002</v>
      </c>
      <c r="I41" s="84">
        <v>300</v>
      </c>
      <c r="J41" s="84">
        <v>0</v>
      </c>
      <c r="K41" s="84">
        <v>0</v>
      </c>
      <c r="L41" s="84">
        <v>0</v>
      </c>
      <c r="M41" s="84">
        <v>0</v>
      </c>
      <c r="N41" s="84">
        <f t="shared" si="3"/>
        <v>1107.8011000000001</v>
      </c>
    </row>
    <row r="42" spans="1:14" ht="32.25" customHeight="1" x14ac:dyDescent="0.2">
      <c r="A42" s="139"/>
      <c r="B42" s="141"/>
      <c r="C42" s="185"/>
      <c r="D42" s="131">
        <v>557</v>
      </c>
      <c r="E42" s="76" t="s">
        <v>78</v>
      </c>
      <c r="F42" s="76" t="s">
        <v>125</v>
      </c>
      <c r="G42" s="76" t="s">
        <v>73</v>
      </c>
      <c r="H42" s="84">
        <v>0</v>
      </c>
      <c r="I42" s="84">
        <v>0</v>
      </c>
      <c r="J42" s="84">
        <v>249.84962999999999</v>
      </c>
      <c r="K42" s="84">
        <v>0</v>
      </c>
      <c r="L42" s="84">
        <v>0</v>
      </c>
      <c r="M42" s="84">
        <v>0</v>
      </c>
      <c r="N42" s="84">
        <f t="shared" si="3"/>
        <v>249.84962999999999</v>
      </c>
    </row>
    <row r="43" spans="1:14" ht="24" customHeight="1" x14ac:dyDescent="0.2">
      <c r="A43" s="142" t="s">
        <v>221</v>
      </c>
      <c r="B43" s="191" t="s">
        <v>274</v>
      </c>
      <c r="C43" s="185"/>
      <c r="D43" s="131">
        <v>557</v>
      </c>
      <c r="E43" s="76" t="s">
        <v>78</v>
      </c>
      <c r="F43" s="76" t="s">
        <v>111</v>
      </c>
      <c r="G43" s="76" t="s">
        <v>82</v>
      </c>
      <c r="H43" s="84">
        <v>5220.5109300000004</v>
      </c>
      <c r="I43" s="84">
        <v>1435.2083600000001</v>
      </c>
      <c r="J43" s="84">
        <v>0</v>
      </c>
      <c r="K43" s="84">
        <v>0</v>
      </c>
      <c r="L43" s="84">
        <v>0</v>
      </c>
      <c r="M43" s="84">
        <v>0</v>
      </c>
      <c r="N43" s="84">
        <f t="shared" si="3"/>
        <v>6655.7192900000009</v>
      </c>
    </row>
    <row r="44" spans="1:14" ht="24" customHeight="1" x14ac:dyDescent="0.2">
      <c r="A44" s="144"/>
      <c r="B44" s="192"/>
      <c r="C44" s="185"/>
      <c r="D44" s="131">
        <v>557</v>
      </c>
      <c r="E44" s="76" t="s">
        <v>78</v>
      </c>
      <c r="F44" s="76" t="s">
        <v>111</v>
      </c>
      <c r="G44" s="76" t="s">
        <v>73</v>
      </c>
      <c r="H44" s="84">
        <v>0</v>
      </c>
      <c r="I44" s="84">
        <v>0</v>
      </c>
      <c r="J44" s="84">
        <v>4055.6260299999999</v>
      </c>
      <c r="K44" s="84">
        <v>0</v>
      </c>
      <c r="L44" s="84">
        <v>0</v>
      </c>
      <c r="M44" s="84">
        <v>0</v>
      </c>
      <c r="N44" s="84">
        <f t="shared" si="3"/>
        <v>4055.6260299999999</v>
      </c>
    </row>
    <row r="45" spans="1:14" ht="48.75" customHeight="1" x14ac:dyDescent="0.2">
      <c r="A45" s="132" t="s">
        <v>222</v>
      </c>
      <c r="B45" s="127" t="s">
        <v>238</v>
      </c>
      <c r="C45" s="185"/>
      <c r="D45" s="131">
        <v>557</v>
      </c>
      <c r="E45" s="76" t="s">
        <v>78</v>
      </c>
      <c r="F45" s="76" t="s">
        <v>223</v>
      </c>
      <c r="G45" s="76" t="s">
        <v>73</v>
      </c>
      <c r="H45" s="84">
        <v>0</v>
      </c>
      <c r="I45" s="84">
        <v>0</v>
      </c>
      <c r="J45" s="84">
        <v>9785.6200000000008</v>
      </c>
      <c r="K45" s="84">
        <v>0</v>
      </c>
      <c r="L45" s="84">
        <v>0</v>
      </c>
      <c r="M45" s="84">
        <v>0</v>
      </c>
      <c r="N45" s="84">
        <f t="shared" si="3"/>
        <v>9785.6200000000008</v>
      </c>
    </row>
    <row r="46" spans="1:14" ht="51.75" customHeight="1" x14ac:dyDescent="0.2">
      <c r="A46" s="125" t="s">
        <v>258</v>
      </c>
      <c r="B46" s="89" t="s">
        <v>116</v>
      </c>
      <c r="C46" s="185"/>
      <c r="D46" s="131">
        <v>557</v>
      </c>
      <c r="E46" s="76" t="s">
        <v>78</v>
      </c>
      <c r="F46" s="76" t="s">
        <v>117</v>
      </c>
      <c r="G46" s="76" t="s">
        <v>82</v>
      </c>
      <c r="H46" s="84">
        <v>0</v>
      </c>
      <c r="I46" s="84">
        <v>0</v>
      </c>
      <c r="J46" s="84">
        <v>0</v>
      </c>
      <c r="K46" s="84">
        <v>0</v>
      </c>
      <c r="L46" s="84">
        <v>0</v>
      </c>
      <c r="M46" s="84">
        <v>0</v>
      </c>
      <c r="N46" s="84">
        <f t="shared" si="3"/>
        <v>0</v>
      </c>
    </row>
    <row r="47" spans="1:14" ht="63" customHeight="1" x14ac:dyDescent="0.2">
      <c r="A47" s="122" t="s">
        <v>259</v>
      </c>
      <c r="B47" s="123" t="s">
        <v>130</v>
      </c>
      <c r="C47" s="185"/>
      <c r="D47" s="131">
        <v>557</v>
      </c>
      <c r="E47" s="76" t="s">
        <v>78</v>
      </c>
      <c r="F47" s="76" t="s">
        <v>131</v>
      </c>
      <c r="G47" s="76" t="s">
        <v>82</v>
      </c>
      <c r="H47" s="84">
        <v>0</v>
      </c>
      <c r="I47" s="84">
        <v>0</v>
      </c>
      <c r="J47" s="84">
        <v>0</v>
      </c>
      <c r="K47" s="84">
        <v>0</v>
      </c>
      <c r="L47" s="84">
        <v>0</v>
      </c>
      <c r="M47" s="84">
        <v>0</v>
      </c>
      <c r="N47" s="84">
        <f t="shared" si="3"/>
        <v>0</v>
      </c>
    </row>
    <row r="48" spans="1:14" ht="36.75" customHeight="1" x14ac:dyDescent="0.2">
      <c r="A48" s="187" t="s">
        <v>260</v>
      </c>
      <c r="B48" s="137" t="s">
        <v>128</v>
      </c>
      <c r="C48" s="185"/>
      <c r="D48" s="131">
        <v>557</v>
      </c>
      <c r="E48" s="76" t="s">
        <v>78</v>
      </c>
      <c r="F48" s="76" t="s">
        <v>129</v>
      </c>
      <c r="G48" s="76" t="s">
        <v>81</v>
      </c>
      <c r="H48" s="84">
        <v>0</v>
      </c>
      <c r="I48" s="84">
        <v>594.98800000000006</v>
      </c>
      <c r="J48" s="84">
        <v>388.58650999999998</v>
      </c>
      <c r="K48" s="84">
        <v>0</v>
      </c>
      <c r="L48" s="84">
        <v>0</v>
      </c>
      <c r="M48" s="84">
        <v>0</v>
      </c>
      <c r="N48" s="84">
        <f t="shared" si="3"/>
        <v>983.57451000000003</v>
      </c>
    </row>
    <row r="49" spans="1:14" ht="29.25" customHeight="1" x14ac:dyDescent="0.2">
      <c r="A49" s="187"/>
      <c r="B49" s="137"/>
      <c r="C49" s="185"/>
      <c r="D49" s="131">
        <v>557</v>
      </c>
      <c r="E49" s="76" t="s">
        <v>78</v>
      </c>
      <c r="F49" s="76" t="s">
        <v>129</v>
      </c>
      <c r="G49" s="76" t="s">
        <v>73</v>
      </c>
      <c r="H49" s="84">
        <v>0</v>
      </c>
      <c r="I49" s="84">
        <v>0</v>
      </c>
      <c r="J49" s="84">
        <v>2467.3558899999998</v>
      </c>
      <c r="K49" s="84">
        <v>0</v>
      </c>
      <c r="L49" s="84">
        <v>0</v>
      </c>
      <c r="M49" s="84">
        <v>0</v>
      </c>
      <c r="N49" s="84">
        <f t="shared" si="3"/>
        <v>2467.3558899999998</v>
      </c>
    </row>
    <row r="50" spans="1:14" ht="29.25" customHeight="1" x14ac:dyDescent="0.2">
      <c r="A50" s="187"/>
      <c r="B50" s="137"/>
      <c r="C50" s="185"/>
      <c r="D50" s="131">
        <v>557</v>
      </c>
      <c r="E50" s="76" t="s">
        <v>78</v>
      </c>
      <c r="F50" s="76" t="s">
        <v>253</v>
      </c>
      <c r="G50" s="76" t="s">
        <v>73</v>
      </c>
      <c r="H50" s="84">
        <v>0</v>
      </c>
      <c r="I50" s="84">
        <v>0</v>
      </c>
      <c r="J50" s="84">
        <v>0</v>
      </c>
      <c r="K50" s="84">
        <v>2979.65328</v>
      </c>
      <c r="L50" s="84">
        <v>3024.864</v>
      </c>
      <c r="M50" s="84">
        <v>3079.5806400000001</v>
      </c>
      <c r="N50" s="84">
        <f t="shared" si="3"/>
        <v>9084.0979200000002</v>
      </c>
    </row>
    <row r="51" spans="1:14" ht="28.5" customHeight="1" x14ac:dyDescent="0.2">
      <c r="A51" s="187" t="s">
        <v>222</v>
      </c>
      <c r="B51" s="137" t="s">
        <v>275</v>
      </c>
      <c r="C51" s="185"/>
      <c r="D51" s="131">
        <v>557</v>
      </c>
      <c r="E51" s="76" t="s">
        <v>78</v>
      </c>
      <c r="F51" s="76" t="s">
        <v>224</v>
      </c>
      <c r="G51" s="76" t="s">
        <v>73</v>
      </c>
      <c r="H51" s="84">
        <v>0</v>
      </c>
      <c r="I51" s="84">
        <v>0</v>
      </c>
      <c r="J51" s="84">
        <v>507.78</v>
      </c>
      <c r="K51" s="84">
        <v>0</v>
      </c>
      <c r="L51" s="84">
        <v>0</v>
      </c>
      <c r="M51" s="84">
        <v>0</v>
      </c>
      <c r="N51" s="84">
        <f t="shared" si="3"/>
        <v>507.78</v>
      </c>
    </row>
    <row r="52" spans="1:14" ht="28.5" customHeight="1" x14ac:dyDescent="0.2">
      <c r="A52" s="187"/>
      <c r="B52" s="137"/>
      <c r="C52" s="186"/>
      <c r="D52" s="131">
        <v>557</v>
      </c>
      <c r="E52" s="76" t="s">
        <v>78</v>
      </c>
      <c r="F52" s="76" t="s">
        <v>254</v>
      </c>
      <c r="G52" s="76" t="s">
        <v>73</v>
      </c>
      <c r="H52" s="84">
        <v>0</v>
      </c>
      <c r="I52" s="84">
        <v>0</v>
      </c>
      <c r="J52" s="84">
        <v>0</v>
      </c>
      <c r="K52" s="84">
        <v>1523.34</v>
      </c>
      <c r="L52" s="84">
        <v>1523.34</v>
      </c>
      <c r="M52" s="84">
        <v>1523.34</v>
      </c>
      <c r="N52" s="84">
        <f t="shared" si="3"/>
        <v>4570.0199999999995</v>
      </c>
    </row>
    <row r="53" spans="1:14" s="2" customFormat="1" ht="47.25" customHeight="1" x14ac:dyDescent="0.2">
      <c r="A53" s="69" t="s">
        <v>4</v>
      </c>
      <c r="B53" s="180" t="s">
        <v>17</v>
      </c>
      <c r="C53" s="181"/>
      <c r="D53" s="71">
        <v>557</v>
      </c>
      <c r="E53" s="75" t="s">
        <v>67</v>
      </c>
      <c r="F53" s="75" t="s">
        <v>91</v>
      </c>
      <c r="G53" s="75" t="s">
        <v>69</v>
      </c>
      <c r="H53" s="106">
        <f>H54+H55+H56+H57+H59+H63+H64+H68+H58</f>
        <v>40986.120790000001</v>
      </c>
      <c r="I53" s="106">
        <f>I54+I55+I56+I57+I59+I63+I64+I68+I65+I66+I69+I60+I58</f>
        <v>48414.522440000001</v>
      </c>
      <c r="J53" s="106">
        <f>J54+J55+J56+J57+J59+J63+J64+J68+J65+J66+J69+J60+J58+J61+J67+J70+J71</f>
        <v>66696.836569999999</v>
      </c>
      <c r="K53" s="106">
        <f>K54+K55+K56+K57+K59+K63+K64+K68+K65+K66+K69+K60+K58+K61+K67+K70+K62</f>
        <v>72750.295400000003</v>
      </c>
      <c r="L53" s="106">
        <f t="shared" ref="L53:M53" si="6">L54+L55+L56+L57+L59+L63+L64+L68+L65+L66+L69+L60+L58+L61+L67+L70+L62</f>
        <v>65641.231999999989</v>
      </c>
      <c r="M53" s="106">
        <f t="shared" si="6"/>
        <v>67916.092000000004</v>
      </c>
      <c r="N53" s="106">
        <f t="shared" si="3"/>
        <v>362405.0992</v>
      </c>
    </row>
    <row r="54" spans="1:14" s="2" customFormat="1" ht="48.75" customHeight="1" x14ac:dyDescent="0.2">
      <c r="A54" s="128" t="s">
        <v>186</v>
      </c>
      <c r="B54" s="135" t="s">
        <v>5</v>
      </c>
      <c r="C54" s="171" t="s">
        <v>231</v>
      </c>
      <c r="D54" s="131">
        <v>557</v>
      </c>
      <c r="E54" s="76" t="s">
        <v>90</v>
      </c>
      <c r="F54" s="76" t="s">
        <v>92</v>
      </c>
      <c r="G54" s="76" t="s">
        <v>81</v>
      </c>
      <c r="H54" s="84">
        <v>14389.6</v>
      </c>
      <c r="I54" s="84">
        <v>14408</v>
      </c>
      <c r="J54" s="84">
        <v>18650.830000000002</v>
      </c>
      <c r="K54" s="84">
        <v>24938.2</v>
      </c>
      <c r="L54" s="84">
        <v>25932.93</v>
      </c>
      <c r="M54" s="84">
        <v>26967.45</v>
      </c>
      <c r="N54" s="83">
        <f t="shared" si="3"/>
        <v>125287.01</v>
      </c>
    </row>
    <row r="55" spans="1:14" s="2" customFormat="1" ht="35.25" customHeight="1" x14ac:dyDescent="0.2">
      <c r="A55" s="128" t="s">
        <v>187</v>
      </c>
      <c r="B55" s="135" t="s">
        <v>6</v>
      </c>
      <c r="C55" s="172"/>
      <c r="D55" s="131">
        <v>557</v>
      </c>
      <c r="E55" s="76" t="s">
        <v>90</v>
      </c>
      <c r="F55" s="76" t="s">
        <v>92</v>
      </c>
      <c r="G55" s="76" t="s">
        <v>82</v>
      </c>
      <c r="H55" s="84">
        <v>1018.5</v>
      </c>
      <c r="I55" s="84">
        <v>1428.8</v>
      </c>
      <c r="J55" s="84">
        <v>2439.3000000000002</v>
      </c>
      <c r="K55" s="84">
        <v>2834.3</v>
      </c>
      <c r="L55" s="84">
        <v>2434.3000000000002</v>
      </c>
      <c r="M55" s="84">
        <v>2434.3000000000002</v>
      </c>
      <c r="N55" s="83">
        <f t="shared" si="3"/>
        <v>12589.5</v>
      </c>
    </row>
    <row r="56" spans="1:14" s="2" customFormat="1" ht="96" customHeight="1" x14ac:dyDescent="0.2">
      <c r="A56" s="128" t="s">
        <v>188</v>
      </c>
      <c r="B56" s="135" t="s">
        <v>7</v>
      </c>
      <c r="C56" s="173"/>
      <c r="D56" s="131">
        <v>557</v>
      </c>
      <c r="E56" s="76" t="s">
        <v>90</v>
      </c>
      <c r="F56" s="76" t="s">
        <v>92</v>
      </c>
      <c r="G56" s="76" t="s">
        <v>83</v>
      </c>
      <c r="H56" s="84">
        <v>390.45386999999999</v>
      </c>
      <c r="I56" s="84">
        <v>580</v>
      </c>
      <c r="J56" s="84">
        <v>836.95</v>
      </c>
      <c r="K56" s="84">
        <v>996.28</v>
      </c>
      <c r="L56" s="84">
        <v>996.28</v>
      </c>
      <c r="M56" s="84">
        <v>996.28</v>
      </c>
      <c r="N56" s="83">
        <f t="shared" si="3"/>
        <v>4796.2438699999993</v>
      </c>
    </row>
    <row r="57" spans="1:14" s="2" customFormat="1" ht="164.25" customHeight="1" x14ac:dyDescent="0.2">
      <c r="A57" s="128" t="s">
        <v>2</v>
      </c>
      <c r="B57" s="135" t="s">
        <v>10</v>
      </c>
      <c r="C57" s="136" t="s">
        <v>232</v>
      </c>
      <c r="D57" s="131">
        <v>557</v>
      </c>
      <c r="E57" s="76" t="s">
        <v>90</v>
      </c>
      <c r="F57" s="76" t="s">
        <v>93</v>
      </c>
      <c r="G57" s="76" t="s">
        <v>73</v>
      </c>
      <c r="H57" s="84">
        <v>20247.531029999998</v>
      </c>
      <c r="I57" s="84">
        <v>23223.928</v>
      </c>
      <c r="J57" s="84">
        <v>30065.52</v>
      </c>
      <c r="K57" s="84">
        <v>28218.65</v>
      </c>
      <c r="L57" s="84">
        <v>29423.08</v>
      </c>
      <c r="M57" s="84">
        <v>30663.42</v>
      </c>
      <c r="N57" s="83">
        <f t="shared" si="3"/>
        <v>161842.12903000001</v>
      </c>
    </row>
    <row r="58" spans="1:14" s="2" customFormat="1" ht="39.75" customHeight="1" x14ac:dyDescent="0.2">
      <c r="A58" s="122" t="s">
        <v>3</v>
      </c>
      <c r="B58" s="135" t="s">
        <v>119</v>
      </c>
      <c r="C58" s="136" t="s">
        <v>77</v>
      </c>
      <c r="D58" s="131">
        <v>557</v>
      </c>
      <c r="E58" s="76" t="s">
        <v>90</v>
      </c>
      <c r="F58" s="76" t="s">
        <v>126</v>
      </c>
      <c r="G58" s="76" t="s">
        <v>73</v>
      </c>
      <c r="H58" s="84">
        <v>0</v>
      </c>
      <c r="I58" s="84">
        <v>1495.0937899999999</v>
      </c>
      <c r="J58" s="84">
        <v>2843.7</v>
      </c>
      <c r="K58" s="84">
        <v>2994.6</v>
      </c>
      <c r="L58" s="84">
        <v>2994.6</v>
      </c>
      <c r="M58" s="84">
        <v>2994.6</v>
      </c>
      <c r="N58" s="83">
        <f t="shared" si="3"/>
        <v>13322.593790000001</v>
      </c>
    </row>
    <row r="59" spans="1:14" s="2" customFormat="1" ht="15.75" customHeight="1" x14ac:dyDescent="0.2">
      <c r="A59" s="138" t="s">
        <v>26</v>
      </c>
      <c r="B59" s="149" t="s">
        <v>172</v>
      </c>
      <c r="C59" s="171" t="s">
        <v>77</v>
      </c>
      <c r="D59" s="131">
        <v>557</v>
      </c>
      <c r="E59" s="76" t="s">
        <v>94</v>
      </c>
      <c r="F59" s="76" t="s">
        <v>95</v>
      </c>
      <c r="G59" s="76" t="s">
        <v>96</v>
      </c>
      <c r="H59" s="84">
        <v>450</v>
      </c>
      <c r="I59" s="84">
        <v>0</v>
      </c>
      <c r="J59" s="84">
        <v>0</v>
      </c>
      <c r="K59" s="84">
        <v>0</v>
      </c>
      <c r="L59" s="84">
        <v>0</v>
      </c>
      <c r="M59" s="84">
        <v>0</v>
      </c>
      <c r="N59" s="83">
        <f t="shared" si="3"/>
        <v>450</v>
      </c>
    </row>
    <row r="60" spans="1:14" s="2" customFormat="1" ht="19.5" customHeight="1" x14ac:dyDescent="0.2">
      <c r="A60" s="148"/>
      <c r="B60" s="150"/>
      <c r="C60" s="172"/>
      <c r="D60" s="131">
        <v>557</v>
      </c>
      <c r="E60" s="76" t="s">
        <v>106</v>
      </c>
      <c r="F60" s="76" t="s">
        <v>95</v>
      </c>
      <c r="G60" s="76" t="s">
        <v>96</v>
      </c>
      <c r="H60" s="84">
        <v>0</v>
      </c>
      <c r="I60" s="84">
        <v>1050</v>
      </c>
      <c r="J60" s="84">
        <v>0</v>
      </c>
      <c r="K60" s="84">
        <v>0</v>
      </c>
      <c r="L60" s="84">
        <v>0</v>
      </c>
      <c r="M60" s="84">
        <v>0</v>
      </c>
      <c r="N60" s="83">
        <f t="shared" si="3"/>
        <v>1050</v>
      </c>
    </row>
    <row r="61" spans="1:14" s="2" customFormat="1" ht="19.5" customHeight="1" x14ac:dyDescent="0.2">
      <c r="A61" s="148"/>
      <c r="B61" s="150"/>
      <c r="C61" s="172"/>
      <c r="D61" s="131">
        <v>557</v>
      </c>
      <c r="E61" s="76" t="s">
        <v>106</v>
      </c>
      <c r="F61" s="76" t="s">
        <v>95</v>
      </c>
      <c r="G61" s="76" t="s">
        <v>73</v>
      </c>
      <c r="H61" s="84">
        <v>0</v>
      </c>
      <c r="I61" s="84">
        <v>0</v>
      </c>
      <c r="J61" s="84">
        <v>1000</v>
      </c>
      <c r="K61" s="84">
        <v>1223.9000000000001</v>
      </c>
      <c r="L61" s="84">
        <v>1223.9000000000001</v>
      </c>
      <c r="M61" s="84">
        <v>1223.9000000000001</v>
      </c>
      <c r="N61" s="83">
        <f t="shared" si="3"/>
        <v>4671.7000000000007</v>
      </c>
    </row>
    <row r="62" spans="1:14" s="2" customFormat="1" ht="19.5" customHeight="1" x14ac:dyDescent="0.2">
      <c r="A62" s="139"/>
      <c r="B62" s="151"/>
      <c r="C62" s="173"/>
      <c r="D62" s="131">
        <v>557</v>
      </c>
      <c r="E62" s="76" t="s">
        <v>106</v>
      </c>
      <c r="F62" s="76" t="s">
        <v>255</v>
      </c>
      <c r="G62" s="76" t="s">
        <v>73</v>
      </c>
      <c r="H62" s="84">
        <v>0</v>
      </c>
      <c r="I62" s="84">
        <v>0</v>
      </c>
      <c r="J62" s="84">
        <v>0</v>
      </c>
      <c r="K62" s="84">
        <v>1220</v>
      </c>
      <c r="L62" s="84">
        <v>0</v>
      </c>
      <c r="M62" s="84">
        <v>0</v>
      </c>
      <c r="N62" s="83">
        <f t="shared" si="3"/>
        <v>1220</v>
      </c>
    </row>
    <row r="63" spans="1:14" s="2" customFormat="1" ht="24.75" customHeight="1" x14ac:dyDescent="0.2">
      <c r="A63" s="138" t="s">
        <v>54</v>
      </c>
      <c r="B63" s="149" t="s">
        <v>18</v>
      </c>
      <c r="C63" s="171" t="s">
        <v>233</v>
      </c>
      <c r="D63" s="131">
        <v>557</v>
      </c>
      <c r="E63" s="76" t="s">
        <v>94</v>
      </c>
      <c r="F63" s="76" t="s">
        <v>97</v>
      </c>
      <c r="G63" s="76" t="s">
        <v>82</v>
      </c>
      <c r="H63" s="84">
        <v>2605.9203400000001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3">
        <f t="shared" si="3"/>
        <v>2605.9203400000001</v>
      </c>
    </row>
    <row r="64" spans="1:14" s="2" customFormat="1" ht="23.25" customHeight="1" x14ac:dyDescent="0.2">
      <c r="A64" s="139"/>
      <c r="B64" s="151"/>
      <c r="C64" s="173"/>
      <c r="D64" s="131">
        <v>557</v>
      </c>
      <c r="E64" s="76" t="s">
        <v>94</v>
      </c>
      <c r="F64" s="76" t="s">
        <v>97</v>
      </c>
      <c r="G64" s="76" t="s">
        <v>104</v>
      </c>
      <c r="H64" s="84">
        <v>356.99970000000002</v>
      </c>
      <c r="I64" s="84">
        <v>0</v>
      </c>
      <c r="J64" s="84">
        <v>0</v>
      </c>
      <c r="K64" s="84">
        <v>0</v>
      </c>
      <c r="L64" s="84">
        <v>0</v>
      </c>
      <c r="M64" s="84">
        <v>0</v>
      </c>
      <c r="N64" s="83">
        <f t="shared" si="3"/>
        <v>356.99970000000002</v>
      </c>
    </row>
    <row r="65" spans="1:43" s="2" customFormat="1" ht="23.25" customHeight="1" x14ac:dyDescent="0.2">
      <c r="A65" s="138" t="s">
        <v>56</v>
      </c>
      <c r="B65" s="149" t="s">
        <v>18</v>
      </c>
      <c r="C65" s="171" t="s">
        <v>233</v>
      </c>
      <c r="D65" s="131">
        <v>557</v>
      </c>
      <c r="E65" s="76" t="s">
        <v>106</v>
      </c>
      <c r="F65" s="76" t="s">
        <v>97</v>
      </c>
      <c r="G65" s="76" t="s">
        <v>82</v>
      </c>
      <c r="H65" s="84">
        <v>0</v>
      </c>
      <c r="I65" s="84">
        <v>4711.3346499999998</v>
      </c>
      <c r="J65" s="84">
        <v>0</v>
      </c>
      <c r="K65" s="84">
        <v>0</v>
      </c>
      <c r="L65" s="84">
        <v>0</v>
      </c>
      <c r="M65" s="84">
        <v>0</v>
      </c>
      <c r="N65" s="83">
        <f t="shared" si="3"/>
        <v>4711.3346499999998</v>
      </c>
    </row>
    <row r="66" spans="1:43" s="2" customFormat="1" ht="27" customHeight="1" x14ac:dyDescent="0.2">
      <c r="A66" s="148"/>
      <c r="B66" s="150"/>
      <c r="C66" s="172"/>
      <c r="D66" s="131">
        <v>557</v>
      </c>
      <c r="E66" s="76" t="s">
        <v>106</v>
      </c>
      <c r="F66" s="76" t="s">
        <v>97</v>
      </c>
      <c r="G66" s="76" t="s">
        <v>104</v>
      </c>
      <c r="H66" s="84">
        <v>0</v>
      </c>
      <c r="I66" s="84">
        <v>517.36599999999999</v>
      </c>
      <c r="J66" s="84">
        <v>502.85145</v>
      </c>
      <c r="K66" s="84">
        <v>800</v>
      </c>
      <c r="L66" s="84">
        <v>500</v>
      </c>
      <c r="M66" s="84">
        <v>500</v>
      </c>
      <c r="N66" s="83">
        <f t="shared" si="3"/>
        <v>2820.2174500000001</v>
      </c>
    </row>
    <row r="67" spans="1:43" s="2" customFormat="1" ht="27" customHeight="1" x14ac:dyDescent="0.2">
      <c r="A67" s="139"/>
      <c r="B67" s="151"/>
      <c r="C67" s="173"/>
      <c r="D67" s="131">
        <v>557</v>
      </c>
      <c r="E67" s="76" t="s">
        <v>106</v>
      </c>
      <c r="F67" s="76" t="s">
        <v>97</v>
      </c>
      <c r="G67" s="76" t="s">
        <v>73</v>
      </c>
      <c r="H67" s="84">
        <v>0</v>
      </c>
      <c r="I67" s="84">
        <v>0</v>
      </c>
      <c r="J67" s="84">
        <v>7395.5269500000004</v>
      </c>
      <c r="K67" s="84">
        <v>8024.3653999999997</v>
      </c>
      <c r="L67" s="84">
        <v>636.14200000000005</v>
      </c>
      <c r="M67" s="84">
        <v>636.14200000000005</v>
      </c>
      <c r="N67" s="83">
        <f t="shared" si="3"/>
        <v>16692.176350000002</v>
      </c>
    </row>
    <row r="68" spans="1:43" s="2" customFormat="1" ht="36" customHeight="1" x14ac:dyDescent="0.2">
      <c r="A68" s="142" t="s">
        <v>57</v>
      </c>
      <c r="B68" s="145" t="s">
        <v>171</v>
      </c>
      <c r="C68" s="136" t="s">
        <v>77</v>
      </c>
      <c r="D68" s="131">
        <v>557</v>
      </c>
      <c r="E68" s="76" t="s">
        <v>94</v>
      </c>
      <c r="F68" s="76" t="s">
        <v>98</v>
      </c>
      <c r="G68" s="76" t="s">
        <v>82</v>
      </c>
      <c r="H68" s="84">
        <v>1527.1158499999999</v>
      </c>
      <c r="I68" s="84">
        <v>0</v>
      </c>
      <c r="J68" s="84">
        <v>0</v>
      </c>
      <c r="K68" s="84">
        <v>0</v>
      </c>
      <c r="L68" s="84">
        <v>0</v>
      </c>
      <c r="M68" s="84">
        <v>0</v>
      </c>
      <c r="N68" s="83">
        <f t="shared" si="3"/>
        <v>1527.1158499999999</v>
      </c>
    </row>
    <row r="69" spans="1:43" s="2" customFormat="1" ht="36" customHeight="1" x14ac:dyDescent="0.2">
      <c r="A69" s="143"/>
      <c r="B69" s="146"/>
      <c r="C69" s="136" t="s">
        <v>77</v>
      </c>
      <c r="D69" s="131">
        <v>557</v>
      </c>
      <c r="E69" s="76" t="s">
        <v>106</v>
      </c>
      <c r="F69" s="76" t="s">
        <v>98</v>
      </c>
      <c r="G69" s="76" t="s">
        <v>82</v>
      </c>
      <c r="H69" s="84">
        <v>0</v>
      </c>
      <c r="I69" s="84">
        <v>1000</v>
      </c>
      <c r="J69" s="84">
        <v>0</v>
      </c>
      <c r="K69" s="84">
        <v>0</v>
      </c>
      <c r="L69" s="84">
        <v>0</v>
      </c>
      <c r="M69" s="84">
        <v>0</v>
      </c>
      <c r="N69" s="83">
        <f t="shared" si="3"/>
        <v>1000</v>
      </c>
    </row>
    <row r="70" spans="1:43" s="2" customFormat="1" ht="31.5" customHeight="1" x14ac:dyDescent="0.2">
      <c r="A70" s="144"/>
      <c r="B70" s="147"/>
      <c r="C70" s="136" t="s">
        <v>77</v>
      </c>
      <c r="D70" s="131">
        <v>557</v>
      </c>
      <c r="E70" s="76" t="s">
        <v>106</v>
      </c>
      <c r="F70" s="76" t="s">
        <v>98</v>
      </c>
      <c r="G70" s="76" t="s">
        <v>73</v>
      </c>
      <c r="H70" s="84">
        <v>0</v>
      </c>
      <c r="I70" s="84">
        <v>0</v>
      </c>
      <c r="J70" s="84">
        <v>1720.0155</v>
      </c>
      <c r="K70" s="84">
        <v>1500</v>
      </c>
      <c r="L70" s="84">
        <v>1500</v>
      </c>
      <c r="M70" s="84">
        <v>1500</v>
      </c>
      <c r="N70" s="83">
        <f t="shared" si="3"/>
        <v>6220.0154999999995</v>
      </c>
    </row>
    <row r="71" spans="1:43" s="2" customFormat="1" ht="30.75" customHeight="1" x14ac:dyDescent="0.2">
      <c r="A71" s="132" t="s">
        <v>226</v>
      </c>
      <c r="B71" s="133" t="s">
        <v>225</v>
      </c>
      <c r="C71" s="136" t="s">
        <v>239</v>
      </c>
      <c r="D71" s="131">
        <v>557</v>
      </c>
      <c r="E71" s="76" t="s">
        <v>106</v>
      </c>
      <c r="F71" s="76" t="s">
        <v>227</v>
      </c>
      <c r="G71" s="76" t="s">
        <v>82</v>
      </c>
      <c r="H71" s="84">
        <v>0</v>
      </c>
      <c r="I71" s="84">
        <v>0</v>
      </c>
      <c r="J71" s="84">
        <v>1242.14267</v>
      </c>
      <c r="K71" s="84">
        <v>0</v>
      </c>
      <c r="L71" s="84">
        <v>0</v>
      </c>
      <c r="M71" s="84">
        <v>0</v>
      </c>
      <c r="N71" s="83">
        <f t="shared" si="3"/>
        <v>1242.14267</v>
      </c>
    </row>
    <row r="72" spans="1:43" ht="65.25" customHeight="1" x14ac:dyDescent="0.2">
      <c r="A72" s="69" t="s">
        <v>22</v>
      </c>
      <c r="B72" s="180" t="s">
        <v>45</v>
      </c>
      <c r="C72" s="181"/>
      <c r="D72" s="71">
        <v>557</v>
      </c>
      <c r="E72" s="75" t="s">
        <v>99</v>
      </c>
      <c r="F72" s="75" t="s">
        <v>159</v>
      </c>
      <c r="G72" s="75" t="s">
        <v>69</v>
      </c>
      <c r="H72" s="105">
        <f t="shared" ref="H72:I72" si="7">SUM(H73:H76)</f>
        <v>0</v>
      </c>
      <c r="I72" s="105">
        <f t="shared" si="7"/>
        <v>0</v>
      </c>
      <c r="J72" s="105">
        <f>SUM(J73:J75)</f>
        <v>555.84</v>
      </c>
      <c r="K72" s="105">
        <f>SUM(K73:K75)</f>
        <v>15646.1</v>
      </c>
      <c r="L72" s="105">
        <f t="shared" ref="L72:M72" si="8">SUM(L73:L75)</f>
        <v>0</v>
      </c>
      <c r="M72" s="105">
        <f t="shared" si="8"/>
        <v>0</v>
      </c>
      <c r="N72" s="105">
        <f>SUM(H72:M72)</f>
        <v>16201.94</v>
      </c>
    </row>
    <row r="73" spans="1:43" s="8" customFormat="1" ht="20.25" customHeight="1" x14ac:dyDescent="0.2">
      <c r="A73" s="128" t="s">
        <v>189</v>
      </c>
      <c r="B73" s="90" t="s">
        <v>41</v>
      </c>
      <c r="C73" s="174" t="s">
        <v>234</v>
      </c>
      <c r="D73" s="131">
        <v>557</v>
      </c>
      <c r="E73" s="76" t="s">
        <v>99</v>
      </c>
      <c r="F73" s="76" t="s">
        <v>168</v>
      </c>
      <c r="G73" s="76" t="s">
        <v>69</v>
      </c>
      <c r="H73" s="84">
        <v>0</v>
      </c>
      <c r="I73" s="84">
        <v>0</v>
      </c>
      <c r="J73" s="84">
        <v>0</v>
      </c>
      <c r="K73" s="84">
        <v>0</v>
      </c>
      <c r="L73" s="84">
        <v>0</v>
      </c>
      <c r="M73" s="84">
        <v>0</v>
      </c>
      <c r="N73" s="83">
        <f t="shared" si="3"/>
        <v>0</v>
      </c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 ht="26.25" customHeight="1" x14ac:dyDescent="0.2">
      <c r="A74" s="128" t="s">
        <v>15</v>
      </c>
      <c r="B74" s="90" t="s">
        <v>42</v>
      </c>
      <c r="C74" s="174"/>
      <c r="D74" s="131">
        <v>557</v>
      </c>
      <c r="E74" s="76" t="s">
        <v>99</v>
      </c>
      <c r="F74" s="76" t="s">
        <v>168</v>
      </c>
      <c r="G74" s="76" t="s">
        <v>69</v>
      </c>
      <c r="H74" s="84">
        <v>0</v>
      </c>
      <c r="I74" s="84">
        <v>0</v>
      </c>
      <c r="J74" s="84">
        <v>0</v>
      </c>
      <c r="K74" s="84">
        <v>0</v>
      </c>
      <c r="L74" s="84">
        <v>0</v>
      </c>
      <c r="M74" s="84">
        <v>0</v>
      </c>
      <c r="N74" s="83">
        <f t="shared" si="3"/>
        <v>0</v>
      </c>
    </row>
    <row r="75" spans="1:43" ht="24.75" customHeight="1" x14ac:dyDescent="0.2">
      <c r="A75" s="126" t="s">
        <v>51</v>
      </c>
      <c r="B75" s="90" t="s">
        <v>52</v>
      </c>
      <c r="C75" s="174"/>
      <c r="D75" s="131">
        <v>557</v>
      </c>
      <c r="E75" s="76" t="s">
        <v>78</v>
      </c>
      <c r="F75" s="76" t="s">
        <v>168</v>
      </c>
      <c r="G75" s="76" t="s">
        <v>69</v>
      </c>
      <c r="H75" s="84">
        <v>0</v>
      </c>
      <c r="I75" s="84">
        <v>0</v>
      </c>
      <c r="J75" s="84">
        <f>J77+J76</f>
        <v>555.84</v>
      </c>
      <c r="K75" s="84">
        <f t="shared" ref="K75:M75" si="9">K77+K76</f>
        <v>15646.1</v>
      </c>
      <c r="L75" s="84">
        <f t="shared" si="9"/>
        <v>0</v>
      </c>
      <c r="M75" s="84">
        <f t="shared" si="9"/>
        <v>0</v>
      </c>
      <c r="N75" s="83">
        <f t="shared" si="3"/>
        <v>16201.94</v>
      </c>
    </row>
    <row r="76" spans="1:43" ht="38.25" customHeight="1" x14ac:dyDescent="0.2">
      <c r="A76" s="142" t="s">
        <v>190</v>
      </c>
      <c r="B76" s="152" t="s">
        <v>151</v>
      </c>
      <c r="C76" s="174"/>
      <c r="D76" s="131">
        <v>557</v>
      </c>
      <c r="E76" s="76" t="s">
        <v>78</v>
      </c>
      <c r="F76" s="76" t="s">
        <v>134</v>
      </c>
      <c r="G76" s="76" t="s">
        <v>135</v>
      </c>
      <c r="H76" s="84">
        <v>0</v>
      </c>
      <c r="I76" s="84">
        <v>0</v>
      </c>
      <c r="J76" s="84">
        <v>0</v>
      </c>
      <c r="K76" s="84">
        <v>15646.1</v>
      </c>
      <c r="L76" s="84">
        <v>0</v>
      </c>
      <c r="M76" s="84">
        <v>0</v>
      </c>
      <c r="N76" s="83">
        <f>SUM(H76:M76)</f>
        <v>15646.1</v>
      </c>
    </row>
    <row r="77" spans="1:43" ht="39" customHeight="1" x14ac:dyDescent="0.2">
      <c r="A77" s="144"/>
      <c r="B77" s="153"/>
      <c r="C77" s="174"/>
      <c r="D77" s="131">
        <v>557</v>
      </c>
      <c r="E77" s="76" t="s">
        <v>78</v>
      </c>
      <c r="F77" s="76" t="s">
        <v>228</v>
      </c>
      <c r="G77" s="76" t="s">
        <v>82</v>
      </c>
      <c r="H77" s="84">
        <v>0</v>
      </c>
      <c r="I77" s="84">
        <v>0</v>
      </c>
      <c r="J77" s="84">
        <v>555.84</v>
      </c>
      <c r="K77" s="84">
        <v>0</v>
      </c>
      <c r="L77" s="84">
        <v>0</v>
      </c>
      <c r="M77" s="84">
        <v>0</v>
      </c>
      <c r="N77" s="83">
        <f>SUM(H77:M77)</f>
        <v>555.84</v>
      </c>
    </row>
    <row r="78" spans="1:43" s="2" customFormat="1" ht="48" customHeight="1" x14ac:dyDescent="0.2">
      <c r="A78" s="69" t="s">
        <v>14</v>
      </c>
      <c r="B78" s="154" t="s">
        <v>240</v>
      </c>
      <c r="C78" s="155"/>
      <c r="D78" s="71">
        <v>557</v>
      </c>
      <c r="E78" s="75" t="s">
        <v>99</v>
      </c>
      <c r="F78" s="75" t="s">
        <v>169</v>
      </c>
      <c r="G78" s="75" t="s">
        <v>69</v>
      </c>
      <c r="H78" s="105">
        <f>H79+H82+H86</f>
        <v>7652.4999999999991</v>
      </c>
      <c r="I78" s="105">
        <f t="shared" ref="I78:M78" si="10">I79+I82+I86</f>
        <v>4517.67</v>
      </c>
      <c r="J78" s="105">
        <f t="shared" si="10"/>
        <v>8352.1016200000013</v>
      </c>
      <c r="K78" s="105">
        <f t="shared" si="10"/>
        <v>7892.72</v>
      </c>
      <c r="L78" s="105">
        <f t="shared" si="10"/>
        <v>7892.72</v>
      </c>
      <c r="M78" s="105">
        <f t="shared" si="10"/>
        <v>7892.72</v>
      </c>
      <c r="N78" s="105">
        <f t="shared" si="3"/>
        <v>44200.431620000003</v>
      </c>
    </row>
    <row r="79" spans="1:43" s="2" customFormat="1" ht="36" customHeight="1" x14ac:dyDescent="0.2">
      <c r="A79" s="50" t="s">
        <v>46</v>
      </c>
      <c r="B79" s="71" t="s">
        <v>34</v>
      </c>
      <c r="C79" s="49"/>
      <c r="D79" s="131">
        <v>557</v>
      </c>
      <c r="E79" s="76" t="s">
        <v>99</v>
      </c>
      <c r="F79" s="76" t="s">
        <v>169</v>
      </c>
      <c r="G79" s="76" t="s">
        <v>69</v>
      </c>
      <c r="H79" s="81">
        <f>H80+H81</f>
        <v>0</v>
      </c>
      <c r="I79" s="81">
        <f t="shared" ref="I79:M79" si="11">I80+I81</f>
        <v>0</v>
      </c>
      <c r="J79" s="81">
        <f t="shared" si="11"/>
        <v>0</v>
      </c>
      <c r="K79" s="81">
        <f t="shared" si="11"/>
        <v>0</v>
      </c>
      <c r="L79" s="81">
        <f t="shared" si="11"/>
        <v>0</v>
      </c>
      <c r="M79" s="81">
        <f t="shared" si="11"/>
        <v>0</v>
      </c>
      <c r="N79" s="81">
        <f t="shared" si="3"/>
        <v>0</v>
      </c>
    </row>
    <row r="80" spans="1:43" s="2" customFormat="1" ht="27" customHeight="1" x14ac:dyDescent="0.2">
      <c r="A80" s="128" t="s">
        <v>191</v>
      </c>
      <c r="B80" s="134" t="s">
        <v>30</v>
      </c>
      <c r="C80" s="159" t="s">
        <v>234</v>
      </c>
      <c r="D80" s="131">
        <v>557</v>
      </c>
      <c r="E80" s="76" t="s">
        <v>99</v>
      </c>
      <c r="F80" s="76" t="s">
        <v>169</v>
      </c>
      <c r="G80" s="76" t="s">
        <v>69</v>
      </c>
      <c r="H80" s="84">
        <v>0</v>
      </c>
      <c r="I80" s="84">
        <v>0</v>
      </c>
      <c r="J80" s="84">
        <v>0</v>
      </c>
      <c r="K80" s="84">
        <v>0</v>
      </c>
      <c r="L80" s="84">
        <v>0</v>
      </c>
      <c r="M80" s="84">
        <v>0</v>
      </c>
      <c r="N80" s="83">
        <f t="shared" si="3"/>
        <v>0</v>
      </c>
    </row>
    <row r="81" spans="1:14" s="2" customFormat="1" ht="31.5" x14ac:dyDescent="0.2">
      <c r="A81" s="128" t="s">
        <v>192</v>
      </c>
      <c r="B81" s="134" t="s">
        <v>31</v>
      </c>
      <c r="C81" s="160"/>
      <c r="D81" s="131">
        <v>557</v>
      </c>
      <c r="E81" s="76" t="s">
        <v>99</v>
      </c>
      <c r="F81" s="76" t="s">
        <v>169</v>
      </c>
      <c r="G81" s="76" t="s">
        <v>69</v>
      </c>
      <c r="H81" s="84">
        <v>0</v>
      </c>
      <c r="I81" s="84">
        <v>0</v>
      </c>
      <c r="J81" s="84">
        <v>0</v>
      </c>
      <c r="K81" s="84">
        <v>0</v>
      </c>
      <c r="L81" s="84">
        <v>0</v>
      </c>
      <c r="M81" s="84">
        <v>0</v>
      </c>
      <c r="N81" s="83">
        <f t="shared" si="3"/>
        <v>0</v>
      </c>
    </row>
    <row r="82" spans="1:14" s="2" customFormat="1" ht="31.5" x14ac:dyDescent="0.2">
      <c r="A82" s="51" t="s">
        <v>193</v>
      </c>
      <c r="B82" s="52" t="s">
        <v>32</v>
      </c>
      <c r="C82" s="160"/>
      <c r="D82" s="131">
        <v>557</v>
      </c>
      <c r="E82" s="76" t="s">
        <v>99</v>
      </c>
      <c r="F82" s="76" t="s">
        <v>169</v>
      </c>
      <c r="G82" s="76" t="s">
        <v>69</v>
      </c>
      <c r="H82" s="81">
        <f>H83+H84+H85</f>
        <v>0</v>
      </c>
      <c r="I82" s="81">
        <f t="shared" ref="I82:M82" si="12">I83+I84+I85</f>
        <v>0</v>
      </c>
      <c r="J82" s="81">
        <f t="shared" si="12"/>
        <v>0</v>
      </c>
      <c r="K82" s="81">
        <f t="shared" si="12"/>
        <v>0</v>
      </c>
      <c r="L82" s="81">
        <f t="shared" si="12"/>
        <v>0</v>
      </c>
      <c r="M82" s="81">
        <f t="shared" si="12"/>
        <v>0</v>
      </c>
      <c r="N82" s="88">
        <f t="shared" si="3"/>
        <v>0</v>
      </c>
    </row>
    <row r="83" spans="1:14" s="2" customFormat="1" ht="31.5" x14ac:dyDescent="0.2">
      <c r="A83" s="128" t="s">
        <v>194</v>
      </c>
      <c r="B83" s="123" t="s">
        <v>235</v>
      </c>
      <c r="C83" s="160"/>
      <c r="D83" s="131">
        <v>557</v>
      </c>
      <c r="E83" s="76" t="s">
        <v>99</v>
      </c>
      <c r="F83" s="76" t="s">
        <v>169</v>
      </c>
      <c r="G83" s="76" t="s">
        <v>69</v>
      </c>
      <c r="H83" s="84">
        <v>0</v>
      </c>
      <c r="I83" s="84">
        <v>0</v>
      </c>
      <c r="J83" s="84">
        <v>0</v>
      </c>
      <c r="K83" s="84">
        <v>0</v>
      </c>
      <c r="L83" s="84">
        <v>0</v>
      </c>
      <c r="M83" s="84">
        <v>0</v>
      </c>
      <c r="N83" s="83">
        <f t="shared" si="3"/>
        <v>0</v>
      </c>
    </row>
    <row r="84" spans="1:14" s="2" customFormat="1" ht="37.5" customHeight="1" x14ac:dyDescent="0.2">
      <c r="A84" s="128" t="s">
        <v>195</v>
      </c>
      <c r="B84" s="123" t="s">
        <v>236</v>
      </c>
      <c r="C84" s="160"/>
      <c r="D84" s="131">
        <v>557</v>
      </c>
      <c r="E84" s="76" t="s">
        <v>99</v>
      </c>
      <c r="F84" s="76" t="s">
        <v>169</v>
      </c>
      <c r="G84" s="76" t="s">
        <v>69</v>
      </c>
      <c r="H84" s="84">
        <v>0</v>
      </c>
      <c r="I84" s="84">
        <v>0</v>
      </c>
      <c r="J84" s="84">
        <v>0</v>
      </c>
      <c r="K84" s="84">
        <v>0</v>
      </c>
      <c r="L84" s="84">
        <v>0</v>
      </c>
      <c r="M84" s="84">
        <v>0</v>
      </c>
      <c r="N84" s="83">
        <f t="shared" si="3"/>
        <v>0</v>
      </c>
    </row>
    <row r="85" spans="1:14" s="2" customFormat="1" ht="15.75" x14ac:dyDescent="0.2">
      <c r="A85" s="51" t="s">
        <v>196</v>
      </c>
      <c r="B85" s="53" t="s">
        <v>33</v>
      </c>
      <c r="C85" s="160"/>
      <c r="D85" s="131">
        <v>557</v>
      </c>
      <c r="E85" s="76" t="s">
        <v>99</v>
      </c>
      <c r="F85" s="76" t="s">
        <v>169</v>
      </c>
      <c r="G85" s="76" t="s">
        <v>69</v>
      </c>
      <c r="H85" s="84">
        <v>0</v>
      </c>
      <c r="I85" s="84">
        <v>0</v>
      </c>
      <c r="J85" s="84">
        <v>0</v>
      </c>
      <c r="K85" s="84">
        <v>0</v>
      </c>
      <c r="L85" s="84">
        <v>0</v>
      </c>
      <c r="M85" s="84">
        <v>0</v>
      </c>
      <c r="N85" s="83">
        <f t="shared" si="3"/>
        <v>0</v>
      </c>
    </row>
    <row r="86" spans="1:14" s="2" customFormat="1" ht="34.5" customHeight="1" x14ac:dyDescent="0.2">
      <c r="A86" s="50" t="s">
        <v>47</v>
      </c>
      <c r="B86" s="71" t="s">
        <v>35</v>
      </c>
      <c r="C86" s="160"/>
      <c r="D86" s="131">
        <v>557</v>
      </c>
      <c r="E86" s="76" t="s">
        <v>99</v>
      </c>
      <c r="F86" s="76" t="s">
        <v>170</v>
      </c>
      <c r="G86" s="76" t="s">
        <v>69</v>
      </c>
      <c r="H86" s="107">
        <f>H87+H88+H89+H90+H91+H95+H92+H93</f>
        <v>7652.4999999999991</v>
      </c>
      <c r="I86" s="107">
        <f t="shared" ref="I86" si="13">I87+I88+I89+I90+I91+I95+I92+I93</f>
        <v>4517.67</v>
      </c>
      <c r="J86" s="107">
        <f>J87+J88+J89+J90+J91+J95+J92+J93+J94</f>
        <v>8352.1016200000013</v>
      </c>
      <c r="K86" s="107">
        <f t="shared" ref="K86:M86" si="14">K87+K88+K89+K90+K91+K95+K92+K93+K94</f>
        <v>7892.72</v>
      </c>
      <c r="L86" s="107">
        <f t="shared" si="14"/>
        <v>7892.72</v>
      </c>
      <c r="M86" s="107">
        <f t="shared" si="14"/>
        <v>7892.72</v>
      </c>
      <c r="N86" s="107">
        <f t="shared" ref="N86" si="15">N87+N88+N89+N90+N91+N95+N92</f>
        <v>32530.798000000003</v>
      </c>
    </row>
    <row r="87" spans="1:14" s="2" customFormat="1" ht="31.5" x14ac:dyDescent="0.2">
      <c r="A87" s="128" t="s">
        <v>197</v>
      </c>
      <c r="B87" s="123" t="s">
        <v>36</v>
      </c>
      <c r="C87" s="160"/>
      <c r="D87" s="131">
        <v>557</v>
      </c>
      <c r="E87" s="76" t="s">
        <v>99</v>
      </c>
      <c r="F87" s="76" t="s">
        <v>170</v>
      </c>
      <c r="G87" s="76" t="s">
        <v>69</v>
      </c>
      <c r="H87" s="83">
        <v>0</v>
      </c>
      <c r="I87" s="84">
        <v>0</v>
      </c>
      <c r="J87" s="84">
        <v>0</v>
      </c>
      <c r="K87" s="84">
        <v>0</v>
      </c>
      <c r="L87" s="84">
        <v>0</v>
      </c>
      <c r="M87" s="84">
        <v>0</v>
      </c>
      <c r="N87" s="83">
        <f t="shared" si="3"/>
        <v>0</v>
      </c>
    </row>
    <row r="88" spans="1:14" s="2" customFormat="1" ht="31.5" x14ac:dyDescent="0.2">
      <c r="A88" s="128" t="s">
        <v>198</v>
      </c>
      <c r="B88" s="123" t="s">
        <v>37</v>
      </c>
      <c r="C88" s="160"/>
      <c r="D88" s="131">
        <v>557</v>
      </c>
      <c r="E88" s="76" t="s">
        <v>99</v>
      </c>
      <c r="F88" s="76" t="s">
        <v>170</v>
      </c>
      <c r="G88" s="76" t="s">
        <v>69</v>
      </c>
      <c r="H88" s="83">
        <v>0</v>
      </c>
      <c r="I88" s="84">
        <v>0</v>
      </c>
      <c r="J88" s="84">
        <v>0</v>
      </c>
      <c r="K88" s="84">
        <v>0</v>
      </c>
      <c r="L88" s="84">
        <v>0</v>
      </c>
      <c r="M88" s="84">
        <v>0</v>
      </c>
      <c r="N88" s="83">
        <f t="shared" si="3"/>
        <v>0</v>
      </c>
    </row>
    <row r="89" spans="1:14" s="2" customFormat="1" ht="31.5" x14ac:dyDescent="0.2">
      <c r="A89" s="128" t="s">
        <v>199</v>
      </c>
      <c r="B89" s="123" t="s">
        <v>38</v>
      </c>
      <c r="C89" s="160"/>
      <c r="D89" s="131">
        <v>557</v>
      </c>
      <c r="E89" s="76" t="s">
        <v>99</v>
      </c>
      <c r="F89" s="76" t="s">
        <v>170</v>
      </c>
      <c r="G89" s="76" t="s">
        <v>69</v>
      </c>
      <c r="H89" s="83">
        <v>0</v>
      </c>
      <c r="I89" s="84">
        <v>0</v>
      </c>
      <c r="J89" s="84">
        <v>0</v>
      </c>
      <c r="K89" s="84">
        <v>0</v>
      </c>
      <c r="L89" s="84">
        <v>0</v>
      </c>
      <c r="M89" s="84">
        <v>0</v>
      </c>
      <c r="N89" s="83">
        <f t="shared" si="3"/>
        <v>0</v>
      </c>
    </row>
    <row r="90" spans="1:14" s="2" customFormat="1" ht="32.25" customHeight="1" x14ac:dyDescent="0.2">
      <c r="A90" s="128" t="s">
        <v>200</v>
      </c>
      <c r="B90" s="123" t="s">
        <v>39</v>
      </c>
      <c r="C90" s="160"/>
      <c r="D90" s="131">
        <v>557</v>
      </c>
      <c r="E90" s="76" t="s">
        <v>99</v>
      </c>
      <c r="F90" s="76" t="s">
        <v>170</v>
      </c>
      <c r="G90" s="76" t="s">
        <v>69</v>
      </c>
      <c r="H90" s="83">
        <v>0</v>
      </c>
      <c r="I90" s="84">
        <v>0</v>
      </c>
      <c r="J90" s="84">
        <v>0</v>
      </c>
      <c r="K90" s="84">
        <v>0</v>
      </c>
      <c r="L90" s="84">
        <v>0</v>
      </c>
      <c r="M90" s="84">
        <v>0</v>
      </c>
      <c r="N90" s="83">
        <f t="shared" si="3"/>
        <v>0</v>
      </c>
    </row>
    <row r="91" spans="1:14" s="2" customFormat="1" ht="31.5" x14ac:dyDescent="0.2">
      <c r="A91" s="128" t="s">
        <v>201</v>
      </c>
      <c r="B91" s="123" t="s">
        <v>40</v>
      </c>
      <c r="C91" s="160"/>
      <c r="D91" s="131">
        <v>557</v>
      </c>
      <c r="E91" s="76" t="s">
        <v>99</v>
      </c>
      <c r="F91" s="76" t="s">
        <v>170</v>
      </c>
      <c r="G91" s="76" t="s">
        <v>69</v>
      </c>
      <c r="H91" s="83">
        <v>0</v>
      </c>
      <c r="I91" s="84">
        <v>0</v>
      </c>
      <c r="J91" s="84">
        <v>0</v>
      </c>
      <c r="K91" s="84">
        <v>0</v>
      </c>
      <c r="L91" s="84">
        <v>0</v>
      </c>
      <c r="M91" s="84">
        <v>0</v>
      </c>
      <c r="N91" s="83">
        <f t="shared" si="3"/>
        <v>0</v>
      </c>
    </row>
    <row r="92" spans="1:14" s="2" customFormat="1" ht="31.5" x14ac:dyDescent="0.2">
      <c r="A92" s="121" t="s">
        <v>202</v>
      </c>
      <c r="B92" s="123" t="s">
        <v>121</v>
      </c>
      <c r="C92" s="160"/>
      <c r="D92" s="131">
        <v>557</v>
      </c>
      <c r="E92" s="76" t="s">
        <v>71</v>
      </c>
      <c r="F92" s="76" t="s">
        <v>122</v>
      </c>
      <c r="G92" s="76" t="s">
        <v>73</v>
      </c>
      <c r="H92" s="83">
        <v>1873.828</v>
      </c>
      <c r="I92" s="84">
        <v>3351.35</v>
      </c>
      <c r="J92" s="84">
        <v>4857.84</v>
      </c>
      <c r="K92" s="84">
        <v>5531.76</v>
      </c>
      <c r="L92" s="84">
        <v>5531.76</v>
      </c>
      <c r="M92" s="84">
        <v>5531.76</v>
      </c>
      <c r="N92" s="83">
        <f>SUM(H92:M92)</f>
        <v>26678.298000000003</v>
      </c>
    </row>
    <row r="93" spans="1:14" s="2" customFormat="1" ht="31.5" customHeight="1" x14ac:dyDescent="0.2">
      <c r="A93" s="138" t="s">
        <v>203</v>
      </c>
      <c r="B93" s="140" t="s">
        <v>133</v>
      </c>
      <c r="C93" s="160"/>
      <c r="D93" s="131">
        <v>557</v>
      </c>
      <c r="E93" s="76" t="s">
        <v>78</v>
      </c>
      <c r="F93" s="76" t="s">
        <v>122</v>
      </c>
      <c r="G93" s="76" t="s">
        <v>82</v>
      </c>
      <c r="H93" s="83">
        <v>126.172</v>
      </c>
      <c r="I93" s="84">
        <f>200+866.32</f>
        <v>1066.3200000000002</v>
      </c>
      <c r="J93" s="84">
        <v>391.06058999999999</v>
      </c>
      <c r="K93" s="84">
        <v>0</v>
      </c>
      <c r="L93" s="84">
        <v>0</v>
      </c>
      <c r="M93" s="84">
        <v>0</v>
      </c>
      <c r="N93" s="83">
        <f>SUM(H93:M93)</f>
        <v>1583.5525900000002</v>
      </c>
    </row>
    <row r="94" spans="1:14" s="2" customFormat="1" ht="15.75" x14ac:dyDescent="0.2">
      <c r="A94" s="139"/>
      <c r="B94" s="141"/>
      <c r="C94" s="160"/>
      <c r="D94" s="131">
        <v>557</v>
      </c>
      <c r="E94" s="76" t="s">
        <v>78</v>
      </c>
      <c r="F94" s="76" t="s">
        <v>122</v>
      </c>
      <c r="G94" s="76" t="s">
        <v>73</v>
      </c>
      <c r="H94" s="83">
        <v>0</v>
      </c>
      <c r="I94" s="84">
        <v>0</v>
      </c>
      <c r="J94" s="84">
        <v>3003.2010300000002</v>
      </c>
      <c r="K94" s="84">
        <v>2360.96</v>
      </c>
      <c r="L94" s="84">
        <v>2360.96</v>
      </c>
      <c r="M94" s="84">
        <v>2360.96</v>
      </c>
      <c r="N94" s="83">
        <f>SUM(H94:M94)</f>
        <v>10086.081030000001</v>
      </c>
    </row>
    <row r="95" spans="1:14" s="2" customFormat="1" ht="31.5" x14ac:dyDescent="0.2">
      <c r="A95" s="121" t="s">
        <v>204</v>
      </c>
      <c r="B95" s="123" t="s">
        <v>144</v>
      </c>
      <c r="C95" s="161"/>
      <c r="D95" s="131">
        <v>557</v>
      </c>
      <c r="E95" s="76" t="s">
        <v>78</v>
      </c>
      <c r="F95" s="76" t="s">
        <v>120</v>
      </c>
      <c r="G95" s="76" t="s">
        <v>82</v>
      </c>
      <c r="H95" s="83">
        <v>5652.5</v>
      </c>
      <c r="I95" s="84">
        <v>100</v>
      </c>
      <c r="J95" s="84">
        <v>100</v>
      </c>
      <c r="K95" s="84">
        <v>0</v>
      </c>
      <c r="L95" s="84">
        <v>0</v>
      </c>
      <c r="M95" s="84">
        <v>0</v>
      </c>
      <c r="N95" s="83">
        <f t="shared" si="3"/>
        <v>5852.5</v>
      </c>
    </row>
    <row r="96" spans="1:14" s="2" customFormat="1" ht="43.5" customHeight="1" x14ac:dyDescent="0.2">
      <c r="A96" s="69">
        <v>6</v>
      </c>
      <c r="B96" s="154" t="s">
        <v>43</v>
      </c>
      <c r="C96" s="155"/>
      <c r="D96" s="71">
        <v>557</v>
      </c>
      <c r="E96" s="75" t="s">
        <v>99</v>
      </c>
      <c r="F96" s="75" t="s">
        <v>101</v>
      </c>
      <c r="G96" s="75" t="s">
        <v>69</v>
      </c>
      <c r="H96" s="105">
        <f>H97+H98+H99+H100+H101</f>
        <v>4897.90355</v>
      </c>
      <c r="I96" s="105">
        <f t="shared" ref="I96:J96" si="16">I97+I98+I99+I100+I101</f>
        <v>9126</v>
      </c>
      <c r="J96" s="105">
        <f t="shared" si="16"/>
        <v>5225</v>
      </c>
      <c r="K96" s="105">
        <f>K97+K98+K99+K100+K101+K102</f>
        <v>5568</v>
      </c>
      <c r="L96" s="105">
        <f t="shared" ref="L96:N96" si="17">L97+L98+L99+L100+L101+L102</f>
        <v>0</v>
      </c>
      <c r="M96" s="105">
        <f t="shared" si="17"/>
        <v>0</v>
      </c>
      <c r="N96" s="105">
        <f t="shared" si="17"/>
        <v>24816.903549999999</v>
      </c>
    </row>
    <row r="97" spans="1:14" s="2" customFormat="1" ht="15.75" customHeight="1" x14ac:dyDescent="0.2">
      <c r="A97" s="128" t="s">
        <v>48</v>
      </c>
      <c r="B97" s="134" t="s">
        <v>44</v>
      </c>
      <c r="C97" s="159" t="s">
        <v>234</v>
      </c>
      <c r="D97" s="131">
        <v>557</v>
      </c>
      <c r="E97" s="76" t="s">
        <v>78</v>
      </c>
      <c r="F97" s="76" t="s">
        <v>102</v>
      </c>
      <c r="G97" s="76" t="s">
        <v>82</v>
      </c>
      <c r="H97" s="83">
        <v>0</v>
      </c>
      <c r="I97" s="84">
        <v>0</v>
      </c>
      <c r="J97" s="84">
        <v>0</v>
      </c>
      <c r="K97" s="84">
        <v>0</v>
      </c>
      <c r="L97" s="84">
        <v>0</v>
      </c>
      <c r="M97" s="84">
        <v>0</v>
      </c>
      <c r="N97" s="83">
        <f t="shared" si="3"/>
        <v>0</v>
      </c>
    </row>
    <row r="98" spans="1:14" s="2" customFormat="1" ht="33" customHeight="1" x14ac:dyDescent="0.2">
      <c r="A98" s="128" t="s">
        <v>49</v>
      </c>
      <c r="B98" s="134" t="s">
        <v>145</v>
      </c>
      <c r="C98" s="160"/>
      <c r="D98" s="131">
        <v>557</v>
      </c>
      <c r="E98" s="76" t="s">
        <v>78</v>
      </c>
      <c r="F98" s="76" t="s">
        <v>102</v>
      </c>
      <c r="G98" s="76" t="s">
        <v>82</v>
      </c>
      <c r="H98" s="83">
        <v>0</v>
      </c>
      <c r="I98" s="84">
        <v>0</v>
      </c>
      <c r="J98" s="84">
        <v>0</v>
      </c>
      <c r="K98" s="84">
        <v>0</v>
      </c>
      <c r="L98" s="84">
        <v>0</v>
      </c>
      <c r="M98" s="84">
        <v>0</v>
      </c>
      <c r="N98" s="83">
        <f t="shared" si="3"/>
        <v>0</v>
      </c>
    </row>
    <row r="99" spans="1:14" s="2" customFormat="1" ht="31.5" x14ac:dyDescent="0.2">
      <c r="A99" s="128" t="s">
        <v>205</v>
      </c>
      <c r="B99" s="134" t="s">
        <v>53</v>
      </c>
      <c r="C99" s="160"/>
      <c r="D99" s="131">
        <v>557</v>
      </c>
      <c r="E99" s="76" t="s">
        <v>71</v>
      </c>
      <c r="F99" s="76" t="s">
        <v>102</v>
      </c>
      <c r="G99" s="76" t="s">
        <v>73</v>
      </c>
      <c r="H99" s="83">
        <v>0</v>
      </c>
      <c r="I99" s="84">
        <v>0</v>
      </c>
      <c r="J99" s="84">
        <v>0</v>
      </c>
      <c r="K99" s="84">
        <v>0</v>
      </c>
      <c r="L99" s="84">
        <v>0</v>
      </c>
      <c r="M99" s="84">
        <v>0</v>
      </c>
      <c r="N99" s="83">
        <f t="shared" si="3"/>
        <v>0</v>
      </c>
    </row>
    <row r="100" spans="1:14" s="2" customFormat="1" ht="50.25" customHeight="1" x14ac:dyDescent="0.2">
      <c r="A100" s="138" t="s">
        <v>206</v>
      </c>
      <c r="B100" s="152" t="s">
        <v>146</v>
      </c>
      <c r="C100" s="160"/>
      <c r="D100" s="131">
        <v>557</v>
      </c>
      <c r="E100" s="76" t="s">
        <v>100</v>
      </c>
      <c r="F100" s="76" t="s">
        <v>103</v>
      </c>
      <c r="G100" s="76" t="s">
        <v>104</v>
      </c>
      <c r="H100" s="83">
        <v>4174.2399599999999</v>
      </c>
      <c r="I100" s="84">
        <v>7120.8571400000001</v>
      </c>
      <c r="J100" s="84">
        <v>240.71677</v>
      </c>
      <c r="K100" s="84">
        <v>0</v>
      </c>
      <c r="L100" s="84">
        <v>0</v>
      </c>
      <c r="M100" s="84">
        <v>0</v>
      </c>
      <c r="N100" s="83">
        <f t="shared" si="3"/>
        <v>11535.813869999998</v>
      </c>
    </row>
    <row r="101" spans="1:14" s="2" customFormat="1" ht="15.75" x14ac:dyDescent="0.2">
      <c r="A101" s="148"/>
      <c r="B101" s="198"/>
      <c r="C101" s="160"/>
      <c r="D101" s="131">
        <v>557</v>
      </c>
      <c r="E101" s="76" t="s">
        <v>100</v>
      </c>
      <c r="F101" s="76" t="s">
        <v>103</v>
      </c>
      <c r="G101" s="76" t="s">
        <v>123</v>
      </c>
      <c r="H101" s="83">
        <v>723.66359</v>
      </c>
      <c r="I101" s="84">
        <v>2005.1428599999999</v>
      </c>
      <c r="J101" s="84">
        <v>4984.28323</v>
      </c>
      <c r="K101" s="84">
        <v>0</v>
      </c>
      <c r="L101" s="84">
        <v>0</v>
      </c>
      <c r="M101" s="84">
        <v>0</v>
      </c>
      <c r="N101" s="83">
        <f t="shared" si="3"/>
        <v>7713.08968</v>
      </c>
    </row>
    <row r="102" spans="1:14" s="2" customFormat="1" ht="64.5" customHeight="1" x14ac:dyDescent="0.2">
      <c r="A102" s="139"/>
      <c r="B102" s="153"/>
      <c r="C102" s="161"/>
      <c r="D102" s="131">
        <v>557</v>
      </c>
      <c r="E102" s="76" t="s">
        <v>100</v>
      </c>
      <c r="F102" s="76" t="s">
        <v>276</v>
      </c>
      <c r="G102" s="76" t="s">
        <v>123</v>
      </c>
      <c r="H102" s="83">
        <v>0</v>
      </c>
      <c r="I102" s="84">
        <v>0</v>
      </c>
      <c r="J102" s="84">
        <v>0</v>
      </c>
      <c r="K102" s="84">
        <v>5568</v>
      </c>
      <c r="L102" s="84">
        <v>0</v>
      </c>
      <c r="M102" s="84">
        <v>0</v>
      </c>
      <c r="N102" s="83">
        <f t="shared" si="3"/>
        <v>5568</v>
      </c>
    </row>
    <row r="103" spans="1:14" s="2" customFormat="1" ht="16.5" x14ac:dyDescent="0.2">
      <c r="A103" s="109" t="s">
        <v>136</v>
      </c>
      <c r="B103" s="154" t="s">
        <v>229</v>
      </c>
      <c r="C103" s="155"/>
      <c r="D103" s="71">
        <v>557</v>
      </c>
      <c r="E103" s="75" t="s">
        <v>99</v>
      </c>
      <c r="F103" s="75" t="s">
        <v>105</v>
      </c>
      <c r="G103" s="75" t="s">
        <v>69</v>
      </c>
      <c r="H103" s="105">
        <f>H104+H105+H107+H109+H106</f>
        <v>32806.702590000001</v>
      </c>
      <c r="I103" s="105">
        <f>I104+I105+I107+I109+I108</f>
        <v>34473.524000000005</v>
      </c>
      <c r="J103" s="105">
        <f>J104+J105+J107+J109+J108</f>
        <v>43366.449950000002</v>
      </c>
      <c r="K103" s="105">
        <f t="shared" ref="K103:M103" si="18">K104+K105+K107+K109</f>
        <v>41291.389000000003</v>
      </c>
      <c r="L103" s="105">
        <f t="shared" si="18"/>
        <v>42623.132000000005</v>
      </c>
      <c r="M103" s="105">
        <f t="shared" si="18"/>
        <v>44076.345000000001</v>
      </c>
      <c r="N103" s="105">
        <f t="shared" si="3"/>
        <v>238637.54254000002</v>
      </c>
    </row>
    <row r="104" spans="1:14" s="2" customFormat="1" ht="45" x14ac:dyDescent="0.2">
      <c r="A104" s="129" t="s">
        <v>208</v>
      </c>
      <c r="B104" s="135" t="s">
        <v>5</v>
      </c>
      <c r="C104" s="156" t="s">
        <v>237</v>
      </c>
      <c r="D104" s="131">
        <v>557</v>
      </c>
      <c r="E104" s="76" t="s">
        <v>106</v>
      </c>
      <c r="F104" s="76" t="s">
        <v>107</v>
      </c>
      <c r="G104" s="76" t="s">
        <v>81</v>
      </c>
      <c r="H104" s="104">
        <v>23484.111140000001</v>
      </c>
      <c r="I104" s="104">
        <v>24571.99</v>
      </c>
      <c r="J104" s="104">
        <v>33191.5</v>
      </c>
      <c r="K104" s="104">
        <v>30060</v>
      </c>
      <c r="L104" s="104">
        <v>31264.46</v>
      </c>
      <c r="M104" s="104">
        <v>32511.84</v>
      </c>
      <c r="N104" s="83">
        <f t="shared" si="3"/>
        <v>175083.90114</v>
      </c>
    </row>
    <row r="105" spans="1:14" s="2" customFormat="1" ht="30" x14ac:dyDescent="0.2">
      <c r="A105" s="110" t="s">
        <v>207</v>
      </c>
      <c r="B105" s="135" t="s">
        <v>6</v>
      </c>
      <c r="C105" s="157"/>
      <c r="D105" s="131">
        <v>557</v>
      </c>
      <c r="E105" s="76" t="s">
        <v>106</v>
      </c>
      <c r="F105" s="76" t="s">
        <v>107</v>
      </c>
      <c r="G105" s="76" t="s">
        <v>82</v>
      </c>
      <c r="H105" s="104">
        <v>4338</v>
      </c>
      <c r="I105" s="104">
        <v>4516.9080000000004</v>
      </c>
      <c r="J105" s="104">
        <v>5845.56214</v>
      </c>
      <c r="K105" s="104">
        <v>5661.4</v>
      </c>
      <c r="L105" s="104">
        <v>5591.8</v>
      </c>
      <c r="M105" s="104">
        <v>5591.8</v>
      </c>
      <c r="N105" s="83">
        <f t="shared" si="3"/>
        <v>31545.470139999998</v>
      </c>
    </row>
    <row r="106" spans="1:14" s="2" customFormat="1" ht="31.5" x14ac:dyDescent="0.2">
      <c r="A106" s="110" t="s">
        <v>209</v>
      </c>
      <c r="B106" s="90" t="s">
        <v>132</v>
      </c>
      <c r="C106" s="157"/>
      <c r="D106" s="131">
        <v>557</v>
      </c>
      <c r="E106" s="76" t="s">
        <v>106</v>
      </c>
      <c r="F106" s="76" t="s">
        <v>107</v>
      </c>
      <c r="G106" s="76" t="s">
        <v>127</v>
      </c>
      <c r="H106" s="104">
        <v>5</v>
      </c>
      <c r="I106" s="104">
        <v>0</v>
      </c>
      <c r="J106" s="104">
        <v>0</v>
      </c>
      <c r="K106" s="104">
        <v>0</v>
      </c>
      <c r="L106" s="104">
        <v>0</v>
      </c>
      <c r="M106" s="104">
        <v>0</v>
      </c>
      <c r="N106" s="83">
        <f t="shared" si="3"/>
        <v>5</v>
      </c>
    </row>
    <row r="107" spans="1:14" s="2" customFormat="1" ht="15.75" x14ac:dyDescent="0.2">
      <c r="A107" s="129" t="s">
        <v>210</v>
      </c>
      <c r="B107" s="134" t="s">
        <v>7</v>
      </c>
      <c r="C107" s="157"/>
      <c r="D107" s="131">
        <v>557</v>
      </c>
      <c r="E107" s="76" t="s">
        <v>106</v>
      </c>
      <c r="F107" s="76" t="s">
        <v>107</v>
      </c>
      <c r="G107" s="76" t="s">
        <v>83</v>
      </c>
      <c r="H107" s="104">
        <v>84.582310000000007</v>
      </c>
      <c r="I107" s="104">
        <v>408</v>
      </c>
      <c r="J107" s="104">
        <v>473.09170999999998</v>
      </c>
      <c r="K107" s="104">
        <v>630</v>
      </c>
      <c r="L107" s="104">
        <v>630</v>
      </c>
      <c r="M107" s="104">
        <v>630</v>
      </c>
      <c r="N107" s="83">
        <f t="shared" si="3"/>
        <v>2855.6740199999999</v>
      </c>
    </row>
    <row r="108" spans="1:14" s="2" customFormat="1" ht="81" customHeight="1" x14ac:dyDescent="0.2">
      <c r="A108" s="129" t="s">
        <v>29</v>
      </c>
      <c r="B108" s="134" t="s">
        <v>277</v>
      </c>
      <c r="C108" s="157"/>
      <c r="D108" s="131">
        <v>557</v>
      </c>
      <c r="E108" s="76" t="s">
        <v>106</v>
      </c>
      <c r="F108" s="76" t="s">
        <v>147</v>
      </c>
      <c r="G108" s="76" t="s">
        <v>148</v>
      </c>
      <c r="H108" s="104">
        <v>0</v>
      </c>
      <c r="I108" s="104">
        <v>285</v>
      </c>
      <c r="J108" s="104">
        <v>101.4151</v>
      </c>
      <c r="K108" s="104">
        <v>0</v>
      </c>
      <c r="L108" s="104">
        <v>0</v>
      </c>
      <c r="M108" s="104">
        <v>0</v>
      </c>
      <c r="N108" s="83">
        <f t="shared" si="3"/>
        <v>386.4151</v>
      </c>
    </row>
    <row r="109" spans="1:14" s="2" customFormat="1" ht="78.75" x14ac:dyDescent="0.2">
      <c r="A109" s="129" t="s">
        <v>50</v>
      </c>
      <c r="B109" s="134" t="s">
        <v>278</v>
      </c>
      <c r="C109" s="158"/>
      <c r="D109" s="131">
        <v>557</v>
      </c>
      <c r="E109" s="76" t="s">
        <v>108</v>
      </c>
      <c r="F109" s="76" t="s">
        <v>109</v>
      </c>
      <c r="G109" s="76" t="s">
        <v>110</v>
      </c>
      <c r="H109" s="104">
        <v>4895.0091400000001</v>
      </c>
      <c r="I109" s="104">
        <v>4691.6260000000002</v>
      </c>
      <c r="J109" s="104">
        <v>3754.8809999999999</v>
      </c>
      <c r="K109" s="104">
        <v>4939.9889999999996</v>
      </c>
      <c r="L109" s="104">
        <v>5136.8720000000003</v>
      </c>
      <c r="M109" s="104">
        <v>5342.7049999999999</v>
      </c>
      <c r="N109" s="83">
        <f t="shared" si="3"/>
        <v>28761.082139999999</v>
      </c>
    </row>
    <row r="110" spans="1:14" s="2" customFormat="1" ht="15.75" x14ac:dyDescent="0.2">
      <c r="A110" s="19"/>
      <c r="B110" s="17"/>
      <c r="C110" s="17"/>
      <c r="D110" s="17"/>
      <c r="E110" s="17"/>
      <c r="F110" s="17"/>
      <c r="G110" s="17"/>
      <c r="H110" s="13"/>
      <c r="I110" s="15"/>
      <c r="J110" s="16"/>
      <c r="K110" s="16"/>
      <c r="L110" s="16"/>
      <c r="M110" s="16"/>
      <c r="N110" s="47"/>
    </row>
    <row r="111" spans="1:14" s="2" customFormat="1" ht="15.75" x14ac:dyDescent="0.2">
      <c r="A111" s="19"/>
      <c r="B111" s="17"/>
      <c r="C111" s="17"/>
      <c r="D111" s="17"/>
      <c r="E111" s="17"/>
      <c r="F111" s="17"/>
      <c r="G111" s="17"/>
      <c r="H111" s="13"/>
      <c r="I111" s="15"/>
      <c r="J111" s="16"/>
      <c r="K111" s="16"/>
      <c r="L111" s="16"/>
      <c r="M111" s="16"/>
      <c r="N111" s="47"/>
    </row>
    <row r="112" spans="1:14" s="2" customFormat="1" ht="15.75" x14ac:dyDescent="0.2">
      <c r="A112" s="19"/>
      <c r="B112" s="17"/>
      <c r="C112" s="17"/>
      <c r="D112" s="17"/>
      <c r="E112" s="17"/>
      <c r="F112" s="17"/>
      <c r="G112" s="17"/>
      <c r="H112" s="13"/>
      <c r="I112" s="15"/>
      <c r="J112" s="16"/>
      <c r="K112" s="16"/>
      <c r="L112" s="16"/>
      <c r="M112" s="16"/>
      <c r="N112" s="47"/>
    </row>
    <row r="113" spans="1:14" s="2" customFormat="1" ht="15.75" x14ac:dyDescent="0.2">
      <c r="A113" s="19"/>
      <c r="B113" s="17"/>
      <c r="C113" s="17"/>
      <c r="D113" s="17"/>
      <c r="E113" s="17"/>
      <c r="F113" s="17"/>
      <c r="G113" s="17"/>
      <c r="H113" s="13"/>
      <c r="I113" s="15"/>
      <c r="J113" s="16"/>
      <c r="K113" s="16"/>
      <c r="L113" s="16"/>
      <c r="M113" s="16"/>
      <c r="N113" s="47"/>
    </row>
    <row r="114" spans="1:14" s="2" customFormat="1" ht="27.75" customHeight="1" x14ac:dyDescent="0.2">
      <c r="A114" s="19"/>
      <c r="B114" s="17"/>
      <c r="C114" s="17"/>
      <c r="D114" s="17"/>
      <c r="E114" s="17"/>
      <c r="F114" s="17"/>
      <c r="G114" s="17"/>
      <c r="H114" s="13"/>
      <c r="I114" s="15"/>
      <c r="J114" s="16"/>
      <c r="K114" s="16"/>
      <c r="L114" s="16"/>
      <c r="M114" s="16"/>
      <c r="N114" s="47"/>
    </row>
    <row r="115" spans="1:14" s="2" customFormat="1" ht="15.75" x14ac:dyDescent="0.2">
      <c r="A115" s="19"/>
      <c r="B115" s="18"/>
      <c r="C115" s="17"/>
      <c r="D115" s="17"/>
      <c r="E115" s="17"/>
      <c r="F115" s="17"/>
      <c r="G115" s="17"/>
      <c r="H115" s="13"/>
      <c r="I115" s="15"/>
      <c r="J115" s="14"/>
      <c r="K115" s="14"/>
      <c r="L115" s="14"/>
      <c r="M115" s="14"/>
      <c r="N115" s="47"/>
    </row>
    <row r="116" spans="1:14" s="2" customFormat="1" ht="15.75" x14ac:dyDescent="0.2">
      <c r="A116" s="19"/>
      <c r="B116" s="18"/>
      <c r="C116" s="17"/>
      <c r="D116" s="17"/>
      <c r="E116" s="17"/>
      <c r="F116" s="17"/>
      <c r="G116" s="17"/>
      <c r="H116" s="14"/>
      <c r="I116" s="14"/>
      <c r="J116" s="14"/>
      <c r="K116" s="14"/>
      <c r="L116" s="14"/>
      <c r="M116" s="14"/>
      <c r="N116" s="47"/>
    </row>
    <row r="117" spans="1:14" s="2" customFormat="1" ht="15.75" x14ac:dyDescent="0.2">
      <c r="A117" s="19"/>
      <c r="B117" s="17"/>
      <c r="C117" s="17"/>
      <c r="D117" s="17"/>
      <c r="E117" s="17"/>
      <c r="F117" s="17"/>
      <c r="G117" s="17"/>
      <c r="H117" s="13"/>
      <c r="I117" s="15"/>
      <c r="J117" s="16"/>
      <c r="K117" s="16"/>
      <c r="L117" s="16"/>
      <c r="M117" s="16"/>
      <c r="N117" s="47"/>
    </row>
    <row r="118" spans="1:14" s="2" customFormat="1" ht="15.75" x14ac:dyDescent="0.2">
      <c r="A118" s="19"/>
      <c r="B118" s="17"/>
      <c r="C118" s="17"/>
      <c r="D118" s="17"/>
      <c r="E118" s="17"/>
      <c r="F118" s="17"/>
      <c r="G118" s="17"/>
      <c r="H118" s="13"/>
      <c r="I118" s="15"/>
      <c r="J118" s="16"/>
      <c r="K118" s="16"/>
      <c r="L118" s="16"/>
      <c r="M118" s="16"/>
      <c r="N118" s="47"/>
    </row>
    <row r="119" spans="1:14" s="2" customFormat="1" ht="15.75" x14ac:dyDescent="0.2">
      <c r="A119" s="19"/>
      <c r="B119" s="18"/>
      <c r="C119" s="17"/>
      <c r="D119" s="17"/>
      <c r="E119" s="17"/>
      <c r="F119" s="17"/>
      <c r="G119" s="17"/>
      <c r="H119" s="14"/>
      <c r="I119" s="14"/>
      <c r="J119" s="14"/>
      <c r="K119" s="14"/>
      <c r="L119" s="14"/>
      <c r="M119" s="14"/>
      <c r="N119" s="47"/>
    </row>
    <row r="120" spans="1:14" s="2" customFormat="1" ht="27.75" customHeight="1" x14ac:dyDescent="0.2">
      <c r="A120" s="19"/>
      <c r="B120" s="17"/>
      <c r="C120" s="17"/>
      <c r="D120" s="17"/>
      <c r="E120" s="17"/>
      <c r="F120" s="17"/>
      <c r="G120" s="17"/>
      <c r="H120" s="13"/>
      <c r="I120" s="15"/>
      <c r="J120" s="16"/>
      <c r="K120" s="16"/>
      <c r="L120" s="16"/>
      <c r="M120" s="16"/>
      <c r="N120" s="47"/>
    </row>
    <row r="121" spans="1:14" s="2" customFormat="1" ht="24" customHeight="1" x14ac:dyDescent="0.2">
      <c r="A121" s="19"/>
      <c r="B121" s="17"/>
      <c r="C121" s="17"/>
      <c r="D121" s="17"/>
      <c r="E121" s="17"/>
      <c r="F121" s="17"/>
      <c r="G121" s="17"/>
      <c r="H121" s="13"/>
      <c r="I121" s="15"/>
      <c r="J121" s="16"/>
      <c r="K121" s="16"/>
      <c r="L121" s="16"/>
      <c r="M121" s="16"/>
      <c r="N121" s="47"/>
    </row>
    <row r="122" spans="1:14" s="2" customFormat="1" ht="27" customHeight="1" x14ac:dyDescent="0.2">
      <c r="A122" s="19"/>
      <c r="B122" s="17"/>
      <c r="C122" s="17"/>
      <c r="D122" s="17"/>
      <c r="E122" s="17"/>
      <c r="F122" s="17"/>
      <c r="G122" s="17"/>
      <c r="H122" s="13"/>
      <c r="I122" s="15"/>
      <c r="J122" s="16"/>
      <c r="K122" s="16"/>
      <c r="L122" s="16"/>
      <c r="M122" s="16"/>
      <c r="N122" s="47"/>
    </row>
    <row r="123" spans="1:14" s="2" customFormat="1" ht="15.75" x14ac:dyDescent="0.2">
      <c r="A123" s="19"/>
      <c r="B123" s="18"/>
      <c r="C123" s="17"/>
      <c r="D123" s="17"/>
      <c r="E123" s="17"/>
      <c r="F123" s="17"/>
      <c r="G123" s="17"/>
      <c r="H123" s="14"/>
      <c r="I123" s="14"/>
      <c r="J123" s="14"/>
      <c r="K123" s="14"/>
      <c r="L123" s="14"/>
      <c r="M123" s="14"/>
      <c r="N123" s="47"/>
    </row>
    <row r="124" spans="1:14" s="2" customFormat="1" ht="15.75" x14ac:dyDescent="0.2">
      <c r="A124" s="19"/>
      <c r="B124" s="17"/>
      <c r="C124" s="17"/>
      <c r="D124" s="17"/>
      <c r="E124" s="17"/>
      <c r="F124" s="17"/>
      <c r="G124" s="17"/>
      <c r="H124" s="13"/>
      <c r="I124" s="15"/>
      <c r="J124" s="16"/>
      <c r="K124" s="16"/>
      <c r="L124" s="16"/>
      <c r="M124" s="16"/>
      <c r="N124" s="47"/>
    </row>
    <row r="125" spans="1:14" s="2" customFormat="1" ht="15.75" x14ac:dyDescent="0.2">
      <c r="A125" s="19"/>
      <c r="B125" s="17"/>
      <c r="C125" s="17"/>
      <c r="D125" s="17"/>
      <c r="E125" s="17"/>
      <c r="F125" s="17"/>
      <c r="G125" s="17"/>
      <c r="H125" s="13"/>
      <c r="I125" s="15"/>
      <c r="J125" s="16"/>
      <c r="K125" s="16"/>
      <c r="L125" s="16"/>
      <c r="M125" s="16"/>
      <c r="N125" s="47"/>
    </row>
    <row r="126" spans="1:14" s="2" customFormat="1" ht="24" customHeight="1" x14ac:dyDescent="0.2">
      <c r="A126" s="19"/>
      <c r="B126" s="17"/>
      <c r="C126" s="17"/>
      <c r="D126" s="17"/>
      <c r="E126" s="17"/>
      <c r="F126" s="17"/>
      <c r="G126" s="17"/>
      <c r="H126" s="13"/>
      <c r="I126" s="15"/>
      <c r="J126" s="16"/>
      <c r="K126" s="16"/>
      <c r="L126" s="16"/>
      <c r="M126" s="16"/>
      <c r="N126" s="47"/>
    </row>
    <row r="127" spans="1:14" s="2" customFormat="1" ht="15.75" x14ac:dyDescent="0.2">
      <c r="A127" s="19"/>
      <c r="B127" s="18"/>
      <c r="C127" s="17"/>
      <c r="D127" s="17"/>
      <c r="E127" s="17"/>
      <c r="F127" s="17"/>
      <c r="G127" s="17"/>
      <c r="H127" s="13"/>
      <c r="I127" s="15"/>
      <c r="J127" s="14"/>
      <c r="K127" s="14"/>
      <c r="L127" s="14"/>
      <c r="M127" s="14"/>
      <c r="N127" s="47"/>
    </row>
    <row r="128" spans="1:14" s="2" customFormat="1" ht="15.75" x14ac:dyDescent="0.2">
      <c r="A128" s="19"/>
      <c r="B128" s="18"/>
      <c r="C128" s="17"/>
      <c r="D128" s="17"/>
      <c r="E128" s="17"/>
      <c r="F128" s="17"/>
      <c r="G128" s="17"/>
      <c r="H128" s="13"/>
      <c r="I128" s="15"/>
      <c r="J128" s="14"/>
      <c r="K128" s="14"/>
      <c r="L128" s="14"/>
      <c r="M128" s="14"/>
      <c r="N128" s="47"/>
    </row>
    <row r="129" spans="1:14" s="2" customFormat="1" ht="15.75" x14ac:dyDescent="0.2">
      <c r="A129" s="19"/>
      <c r="B129" s="18"/>
      <c r="C129" s="17"/>
      <c r="D129" s="17"/>
      <c r="E129" s="17"/>
      <c r="F129" s="17"/>
      <c r="G129" s="17"/>
      <c r="H129" s="14"/>
      <c r="I129" s="14"/>
      <c r="J129" s="14"/>
      <c r="K129" s="14"/>
      <c r="L129" s="14"/>
      <c r="M129" s="14"/>
      <c r="N129" s="47"/>
    </row>
    <row r="130" spans="1:14" s="2" customFormat="1" ht="15.75" x14ac:dyDescent="0.2">
      <c r="A130" s="19"/>
      <c r="B130" s="17"/>
      <c r="C130" s="17"/>
      <c r="D130" s="17"/>
      <c r="E130" s="17"/>
      <c r="F130" s="17"/>
      <c r="G130" s="17"/>
      <c r="H130" s="13"/>
      <c r="I130" s="15"/>
      <c r="J130" s="16"/>
      <c r="K130" s="16"/>
      <c r="L130" s="16"/>
      <c r="M130" s="16"/>
      <c r="N130" s="47"/>
    </row>
    <row r="131" spans="1:14" s="2" customFormat="1" ht="15.75" x14ac:dyDescent="0.2">
      <c r="A131" s="19"/>
      <c r="B131" s="17"/>
      <c r="C131" s="17"/>
      <c r="D131" s="17"/>
      <c r="E131" s="17"/>
      <c r="F131" s="17"/>
      <c r="G131" s="17"/>
      <c r="H131" s="13"/>
      <c r="I131" s="15"/>
      <c r="J131" s="16"/>
      <c r="K131" s="16"/>
      <c r="L131" s="16"/>
      <c r="M131" s="16"/>
      <c r="N131" s="47"/>
    </row>
    <row r="132" spans="1:14" s="2" customFormat="1" ht="15.75" x14ac:dyDescent="0.2">
      <c r="A132" s="19"/>
      <c r="B132" s="17"/>
      <c r="C132" s="17"/>
      <c r="D132" s="17"/>
      <c r="E132" s="17"/>
      <c r="F132" s="17"/>
      <c r="G132" s="17"/>
      <c r="H132" s="13"/>
      <c r="I132" s="15"/>
      <c r="J132" s="16"/>
      <c r="K132" s="16"/>
      <c r="L132" s="16"/>
      <c r="M132" s="16"/>
      <c r="N132" s="47"/>
    </row>
    <row r="133" spans="1:14" s="2" customFormat="1" ht="15.75" x14ac:dyDescent="0.2">
      <c r="A133" s="19"/>
      <c r="B133" s="17"/>
      <c r="C133" s="17"/>
      <c r="D133" s="17"/>
      <c r="E133" s="17"/>
      <c r="F133" s="17"/>
      <c r="G133" s="17"/>
      <c r="H133" s="13"/>
      <c r="I133" s="15"/>
      <c r="J133" s="16"/>
      <c r="K133" s="16"/>
      <c r="L133" s="16"/>
      <c r="M133" s="16"/>
      <c r="N133" s="47"/>
    </row>
    <row r="134" spans="1:14" s="2" customFormat="1" ht="15.75" x14ac:dyDescent="0.2">
      <c r="A134" s="19"/>
      <c r="B134" s="17"/>
      <c r="C134" s="17"/>
      <c r="D134" s="17"/>
      <c r="E134" s="17"/>
      <c r="F134" s="17"/>
      <c r="G134" s="17"/>
      <c r="H134" s="13"/>
      <c r="I134" s="15"/>
      <c r="J134" s="16"/>
      <c r="K134" s="16"/>
      <c r="L134" s="16"/>
      <c r="M134" s="16"/>
      <c r="N134" s="47"/>
    </row>
    <row r="135" spans="1:14" s="2" customFormat="1" ht="15.75" x14ac:dyDescent="0.2">
      <c r="A135" s="19"/>
      <c r="B135" s="17"/>
      <c r="C135" s="17"/>
      <c r="D135" s="17"/>
      <c r="E135" s="17"/>
      <c r="F135" s="17"/>
      <c r="G135" s="17"/>
      <c r="H135" s="13"/>
      <c r="I135" s="15"/>
      <c r="J135" s="16"/>
      <c r="K135" s="16"/>
      <c r="L135" s="16"/>
      <c r="M135" s="16"/>
      <c r="N135" s="47"/>
    </row>
    <row r="136" spans="1:14" s="2" customFormat="1" ht="15.75" x14ac:dyDescent="0.2">
      <c r="A136" s="19"/>
      <c r="B136" s="17"/>
      <c r="C136" s="17"/>
      <c r="D136" s="17"/>
      <c r="E136" s="17"/>
      <c r="F136" s="17"/>
      <c r="G136" s="17"/>
      <c r="H136" s="13"/>
      <c r="I136" s="15"/>
      <c r="J136" s="16"/>
      <c r="K136" s="16"/>
      <c r="L136" s="16"/>
      <c r="M136" s="16"/>
      <c r="N136" s="47"/>
    </row>
    <row r="137" spans="1:14" s="2" customFormat="1" ht="48.75" customHeight="1" x14ac:dyDescent="0.2">
      <c r="A137" s="19"/>
      <c r="B137" s="17"/>
      <c r="C137" s="17"/>
      <c r="D137" s="17"/>
      <c r="E137" s="17"/>
      <c r="F137" s="17"/>
      <c r="G137" s="17"/>
      <c r="H137" s="13"/>
      <c r="I137" s="15"/>
      <c r="J137" s="16"/>
      <c r="K137" s="16"/>
      <c r="L137" s="16"/>
      <c r="M137" s="16"/>
      <c r="N137" s="47"/>
    </row>
    <row r="138" spans="1:14" s="2" customFormat="1" ht="15.75" x14ac:dyDescent="0.2">
      <c r="A138" s="19"/>
      <c r="B138" s="18"/>
      <c r="C138" s="17"/>
      <c r="D138" s="17"/>
      <c r="E138" s="17"/>
      <c r="F138" s="17"/>
      <c r="G138" s="17"/>
      <c r="H138" s="14"/>
      <c r="I138" s="14"/>
      <c r="J138" s="14"/>
      <c r="K138" s="14"/>
      <c r="L138" s="14"/>
      <c r="M138" s="14"/>
      <c r="N138" s="47"/>
    </row>
    <row r="139" spans="1:14" s="2" customFormat="1" ht="15.75" x14ac:dyDescent="0.2">
      <c r="A139" s="19"/>
      <c r="B139" s="17"/>
      <c r="C139" s="17"/>
      <c r="D139" s="17"/>
      <c r="E139" s="17"/>
      <c r="F139" s="17"/>
      <c r="G139" s="17"/>
      <c r="H139" s="13"/>
      <c r="I139" s="15"/>
      <c r="J139" s="16"/>
      <c r="K139" s="16"/>
      <c r="L139" s="16"/>
      <c r="M139" s="16"/>
      <c r="N139" s="47"/>
    </row>
    <row r="140" spans="1:14" s="2" customFormat="1" ht="15.75" x14ac:dyDescent="0.2">
      <c r="A140" s="19"/>
      <c r="B140" s="17"/>
      <c r="C140" s="17"/>
      <c r="D140" s="17"/>
      <c r="E140" s="17"/>
      <c r="F140" s="17"/>
      <c r="G140" s="17"/>
      <c r="H140" s="13"/>
      <c r="I140" s="15"/>
      <c r="J140" s="16"/>
      <c r="K140" s="16"/>
      <c r="L140" s="16"/>
      <c r="M140" s="16"/>
      <c r="N140" s="47"/>
    </row>
    <row r="141" spans="1:14" s="2" customFormat="1" ht="15.75" x14ac:dyDescent="0.2">
      <c r="A141" s="19"/>
      <c r="B141" s="17"/>
      <c r="C141" s="17"/>
      <c r="D141" s="17"/>
      <c r="E141" s="17"/>
      <c r="F141" s="17"/>
      <c r="G141" s="17"/>
      <c r="H141" s="13"/>
      <c r="I141" s="15"/>
      <c r="J141" s="16"/>
      <c r="K141" s="16"/>
      <c r="L141" s="16"/>
      <c r="M141" s="16"/>
      <c r="N141" s="47"/>
    </row>
    <row r="142" spans="1:14" s="2" customFormat="1" ht="34.5" customHeight="1" x14ac:dyDescent="0.2">
      <c r="A142" s="19"/>
      <c r="B142" s="17"/>
      <c r="C142" s="17"/>
      <c r="D142" s="17"/>
      <c r="E142" s="17"/>
      <c r="F142" s="17"/>
      <c r="G142" s="17"/>
      <c r="H142" s="13"/>
      <c r="I142" s="15"/>
      <c r="J142" s="16"/>
      <c r="K142" s="16"/>
      <c r="L142" s="16"/>
      <c r="M142" s="16"/>
      <c r="N142" s="47"/>
    </row>
    <row r="143" spans="1:14" s="2" customFormat="1" ht="15.75" x14ac:dyDescent="0.2">
      <c r="A143" s="19"/>
      <c r="B143" s="17"/>
      <c r="C143" s="17"/>
      <c r="D143" s="17"/>
      <c r="E143" s="17"/>
      <c r="F143" s="17"/>
      <c r="G143" s="17"/>
      <c r="H143" s="13"/>
      <c r="I143" s="15"/>
      <c r="J143" s="16"/>
      <c r="K143" s="16"/>
      <c r="L143" s="16"/>
      <c r="M143" s="16"/>
      <c r="N143" s="47"/>
    </row>
    <row r="144" spans="1:14" s="2" customFormat="1" ht="15.75" x14ac:dyDescent="0.2">
      <c r="A144" s="19"/>
      <c r="B144" s="17"/>
      <c r="C144" s="17"/>
      <c r="D144" s="17"/>
      <c r="E144" s="17"/>
      <c r="F144" s="17"/>
      <c r="G144" s="17"/>
      <c r="H144" s="13"/>
      <c r="I144" s="15"/>
      <c r="J144" s="16"/>
      <c r="K144" s="16"/>
      <c r="L144" s="16"/>
      <c r="M144" s="16"/>
      <c r="N144" s="47"/>
    </row>
    <row r="145" spans="1:14" s="2" customFormat="1" ht="26.25" customHeight="1" x14ac:dyDescent="0.2">
      <c r="A145" s="19"/>
      <c r="B145" s="17"/>
      <c r="C145" s="17"/>
      <c r="D145" s="17"/>
      <c r="E145" s="17"/>
      <c r="F145" s="17"/>
      <c r="G145" s="17"/>
      <c r="H145" s="13"/>
      <c r="I145" s="15"/>
      <c r="J145" s="16"/>
      <c r="K145" s="16"/>
      <c r="L145" s="16"/>
      <c r="M145" s="16"/>
      <c r="N145" s="47"/>
    </row>
    <row r="146" spans="1:14" s="2" customFormat="1" ht="27" customHeight="1" x14ac:dyDescent="0.2">
      <c r="A146" s="19"/>
      <c r="B146" s="17"/>
      <c r="C146" s="17"/>
      <c r="D146" s="17"/>
      <c r="E146" s="17"/>
      <c r="F146" s="17"/>
      <c r="G146" s="17"/>
      <c r="H146" s="13"/>
      <c r="I146" s="15"/>
      <c r="J146" s="16"/>
      <c r="K146" s="16"/>
      <c r="L146" s="16"/>
      <c r="M146" s="16"/>
      <c r="N146" s="47"/>
    </row>
    <row r="147" spans="1:14" s="2" customFormat="1" ht="26.25" customHeight="1" x14ac:dyDescent="0.2">
      <c r="A147" s="19"/>
      <c r="B147" s="17"/>
      <c r="C147" s="17"/>
      <c r="D147" s="17"/>
      <c r="E147" s="17"/>
      <c r="F147" s="17"/>
      <c r="G147" s="17"/>
      <c r="H147" s="13"/>
      <c r="I147" s="15"/>
      <c r="J147" s="16"/>
      <c r="K147" s="16"/>
      <c r="L147" s="16"/>
      <c r="M147" s="16"/>
      <c r="N147" s="47"/>
    </row>
    <row r="148" spans="1:14" s="2" customFormat="1" ht="24.75" customHeight="1" x14ac:dyDescent="0.2">
      <c r="A148" s="19"/>
      <c r="B148" s="17"/>
      <c r="C148" s="17"/>
      <c r="D148" s="17"/>
      <c r="E148" s="17"/>
      <c r="F148" s="17"/>
      <c r="G148" s="17"/>
      <c r="H148" s="13"/>
      <c r="I148" s="15"/>
      <c r="J148" s="16"/>
      <c r="K148" s="16"/>
      <c r="L148" s="16"/>
      <c r="M148" s="16"/>
      <c r="N148" s="47"/>
    </row>
    <row r="149" spans="1:14" s="2" customFormat="1" ht="26.25" customHeight="1" x14ac:dyDescent="0.2">
      <c r="A149" s="19"/>
      <c r="B149" s="17"/>
      <c r="C149" s="17"/>
      <c r="D149" s="17"/>
      <c r="E149" s="17"/>
      <c r="F149" s="17"/>
      <c r="G149" s="17"/>
      <c r="H149" s="13"/>
      <c r="I149" s="15"/>
      <c r="J149" s="16"/>
      <c r="K149" s="16"/>
      <c r="L149" s="16"/>
      <c r="M149" s="16"/>
      <c r="N149" s="47"/>
    </row>
    <row r="150" spans="1:14" s="2" customFormat="1" ht="50.25" customHeight="1" x14ac:dyDescent="0.2">
      <c r="A150" s="19"/>
      <c r="B150" s="17"/>
      <c r="C150" s="17"/>
      <c r="D150" s="17"/>
      <c r="E150" s="17"/>
      <c r="F150" s="17"/>
      <c r="G150" s="17"/>
      <c r="H150" s="13"/>
      <c r="I150" s="15"/>
      <c r="J150" s="16"/>
      <c r="K150" s="16"/>
      <c r="L150" s="16"/>
      <c r="M150" s="16"/>
      <c r="N150" s="47"/>
    </row>
    <row r="151" spans="1:14" s="2" customFormat="1" ht="21.75" customHeight="1" x14ac:dyDescent="0.2">
      <c r="A151" s="19"/>
      <c r="B151" s="17"/>
      <c r="C151" s="17"/>
      <c r="D151" s="17"/>
      <c r="E151" s="17"/>
      <c r="F151" s="17"/>
      <c r="G151" s="17"/>
      <c r="H151" s="13"/>
      <c r="I151" s="15"/>
      <c r="J151" s="16"/>
      <c r="K151" s="16"/>
      <c r="L151" s="16"/>
      <c r="M151" s="16"/>
      <c r="N151" s="47"/>
    </row>
    <row r="152" spans="1:14" s="2" customFormat="1" ht="15.75" x14ac:dyDescent="0.2">
      <c r="A152" s="19"/>
      <c r="B152" s="18"/>
      <c r="C152" s="17"/>
      <c r="D152" s="17"/>
      <c r="E152" s="17"/>
      <c r="F152" s="17"/>
      <c r="G152" s="17"/>
      <c r="H152" s="14"/>
      <c r="I152" s="14"/>
      <c r="J152" s="14"/>
      <c r="K152" s="14"/>
      <c r="L152" s="14"/>
      <c r="M152" s="14"/>
      <c r="N152" s="47"/>
    </row>
    <row r="153" spans="1:14" s="2" customFormat="1" ht="15.75" x14ac:dyDescent="0.2">
      <c r="A153" s="20"/>
      <c r="B153" s="17"/>
      <c r="C153" s="17"/>
      <c r="D153" s="17"/>
      <c r="E153" s="17"/>
      <c r="F153" s="17"/>
      <c r="G153" s="17"/>
      <c r="H153" s="13"/>
      <c r="I153" s="15"/>
      <c r="J153" s="16"/>
      <c r="K153" s="16"/>
      <c r="L153" s="16"/>
      <c r="M153" s="16"/>
      <c r="N153" s="47"/>
    </row>
    <row r="154" spans="1:14" s="2" customFormat="1" ht="15.75" x14ac:dyDescent="0.2">
      <c r="A154" s="20"/>
      <c r="B154" s="17"/>
      <c r="C154" s="17"/>
      <c r="D154" s="17"/>
      <c r="E154" s="17"/>
      <c r="F154" s="17"/>
      <c r="G154" s="17"/>
      <c r="H154" s="13"/>
      <c r="I154" s="15"/>
      <c r="J154" s="16"/>
      <c r="K154" s="16"/>
      <c r="L154" s="16"/>
      <c r="M154" s="16"/>
      <c r="N154" s="47"/>
    </row>
    <row r="155" spans="1:14" s="2" customFormat="1" ht="114.75" customHeight="1" x14ac:dyDescent="0.2">
      <c r="A155" s="20"/>
      <c r="B155" s="17"/>
      <c r="C155" s="17"/>
      <c r="D155" s="17"/>
      <c r="E155" s="17"/>
      <c r="F155" s="17"/>
      <c r="G155" s="17"/>
      <c r="H155" s="13"/>
      <c r="I155" s="15"/>
      <c r="J155" s="16"/>
      <c r="K155" s="16"/>
      <c r="L155" s="16"/>
      <c r="M155" s="16"/>
      <c r="N155" s="47"/>
    </row>
    <row r="156" spans="1:14" s="2" customFormat="1" ht="15.75" x14ac:dyDescent="0.2">
      <c r="A156" s="20"/>
      <c r="B156" s="17"/>
      <c r="C156" s="17"/>
      <c r="D156" s="17"/>
      <c r="E156" s="17"/>
      <c r="F156" s="17"/>
      <c r="G156" s="17"/>
      <c r="H156" s="13"/>
      <c r="I156" s="15"/>
      <c r="J156" s="16"/>
      <c r="K156" s="16"/>
      <c r="L156" s="16"/>
      <c r="M156" s="16"/>
      <c r="N156" s="47"/>
    </row>
    <row r="157" spans="1:14" s="2" customFormat="1" ht="26.25" customHeight="1" x14ac:dyDescent="0.25">
      <c r="A157" s="21"/>
      <c r="B157" s="22"/>
      <c r="C157" s="22"/>
      <c r="D157" s="22"/>
      <c r="E157" s="22"/>
      <c r="F157" s="22"/>
      <c r="G157" s="22"/>
      <c r="H157" s="23"/>
      <c r="I157" s="55"/>
      <c r="J157" s="55"/>
      <c r="K157" s="55"/>
      <c r="L157" s="55"/>
      <c r="M157" s="23"/>
      <c r="N157" s="47"/>
    </row>
    <row r="158" spans="1:14" s="2" customFormat="1" ht="51" customHeight="1" x14ac:dyDescent="0.25">
      <c r="A158" s="24"/>
      <c r="B158" s="25"/>
      <c r="C158" s="26"/>
      <c r="D158" s="26"/>
      <c r="E158" s="26"/>
      <c r="F158" s="26"/>
      <c r="G158" s="26"/>
      <c r="H158" s="27"/>
      <c r="I158" s="95"/>
      <c r="J158" s="56"/>
      <c r="K158" s="56"/>
      <c r="L158" s="56"/>
      <c r="M158" s="27"/>
      <c r="N158" s="47"/>
    </row>
    <row r="159" spans="1:14" s="2" customFormat="1" ht="176.25" customHeight="1" x14ac:dyDescent="0.2">
      <c r="A159" s="4"/>
      <c r="B159" s="9"/>
      <c r="C159" s="4"/>
      <c r="D159" s="4"/>
      <c r="E159" s="4"/>
      <c r="F159" s="4"/>
      <c r="G159" s="4"/>
      <c r="H159" s="13"/>
      <c r="I159" s="15"/>
      <c r="J159" s="16"/>
      <c r="K159" s="16"/>
      <c r="L159" s="16"/>
      <c r="M159" s="10"/>
      <c r="N159" s="47"/>
    </row>
    <row r="160" spans="1:14" s="2" customFormat="1" ht="170.25" customHeight="1" x14ac:dyDescent="0.2">
      <c r="A160" s="4"/>
      <c r="B160" s="9"/>
      <c r="C160" s="4"/>
      <c r="D160" s="4"/>
      <c r="E160" s="4"/>
      <c r="F160" s="4"/>
      <c r="G160" s="4"/>
      <c r="H160" s="13"/>
      <c r="I160" s="15"/>
      <c r="J160" s="13"/>
      <c r="K160" s="13"/>
      <c r="L160" s="13"/>
      <c r="M160" s="13"/>
      <c r="N160" s="47"/>
    </row>
    <row r="161" spans="1:14" s="2" customFormat="1" ht="15.75" x14ac:dyDescent="0.2">
      <c r="A161" s="4"/>
      <c r="B161" s="9"/>
      <c r="C161" s="4"/>
      <c r="D161" s="4"/>
      <c r="E161" s="4"/>
      <c r="F161" s="4"/>
      <c r="G161" s="4"/>
      <c r="H161" s="28"/>
      <c r="I161" s="57"/>
      <c r="J161" s="57"/>
      <c r="K161" s="57"/>
      <c r="L161" s="57"/>
      <c r="M161" s="28"/>
      <c r="N161" s="47"/>
    </row>
    <row r="162" spans="1:14" s="2" customFormat="1" ht="15.75" x14ac:dyDescent="0.2">
      <c r="A162" s="4"/>
      <c r="B162" s="9"/>
      <c r="C162" s="4"/>
      <c r="D162" s="4"/>
      <c r="E162" s="4"/>
      <c r="F162" s="4"/>
      <c r="G162" s="4"/>
      <c r="H162" s="13"/>
      <c r="I162" s="15"/>
      <c r="J162" s="57"/>
      <c r="K162" s="57"/>
      <c r="L162" s="57"/>
      <c r="M162" s="28"/>
      <c r="N162" s="47"/>
    </row>
    <row r="163" spans="1:14" s="2" customFormat="1" ht="15.75" x14ac:dyDescent="0.2">
      <c r="A163" s="4"/>
      <c r="B163" s="9"/>
      <c r="C163" s="4"/>
      <c r="D163" s="4"/>
      <c r="E163" s="4"/>
      <c r="F163" s="4"/>
      <c r="G163" s="4"/>
      <c r="H163" s="13"/>
      <c r="I163" s="15"/>
      <c r="J163" s="57"/>
      <c r="K163" s="57"/>
      <c r="L163" s="57"/>
      <c r="M163" s="28"/>
      <c r="N163" s="47"/>
    </row>
    <row r="164" spans="1:14" s="2" customFormat="1" ht="15.75" x14ac:dyDescent="0.2">
      <c r="A164" s="4"/>
      <c r="B164" s="9"/>
      <c r="C164" s="4"/>
      <c r="D164" s="4"/>
      <c r="E164" s="4"/>
      <c r="F164" s="4"/>
      <c r="G164" s="4"/>
      <c r="H164" s="13"/>
      <c r="I164" s="15"/>
      <c r="J164" s="57"/>
      <c r="K164" s="57"/>
      <c r="L164" s="57"/>
      <c r="M164" s="28"/>
      <c r="N164" s="47"/>
    </row>
    <row r="165" spans="1:14" s="2" customFormat="1" ht="23.25" customHeight="1" x14ac:dyDescent="0.2">
      <c r="A165" s="5"/>
      <c r="B165" s="5"/>
      <c r="C165" s="5"/>
      <c r="D165" s="5"/>
      <c r="E165" s="5"/>
      <c r="F165" s="5"/>
      <c r="G165" s="5"/>
      <c r="H165" s="12"/>
      <c r="I165" s="14"/>
      <c r="J165" s="14"/>
      <c r="K165" s="14"/>
      <c r="L165" s="14"/>
      <c r="M165" s="12"/>
      <c r="N165" s="47"/>
    </row>
    <row r="166" spans="1:14" s="2" customFormat="1" ht="98.25" customHeight="1" x14ac:dyDescent="0.2">
      <c r="A166" s="29"/>
      <c r="B166" s="9"/>
      <c r="C166" s="4"/>
      <c r="D166" s="4"/>
      <c r="E166" s="4"/>
      <c r="F166" s="4"/>
      <c r="G166" s="4"/>
      <c r="H166" s="13"/>
      <c r="I166" s="15"/>
      <c r="J166" s="16"/>
      <c r="K166" s="16"/>
      <c r="L166" s="16"/>
      <c r="M166" s="10"/>
      <c r="N166" s="47"/>
    </row>
    <row r="167" spans="1:14" s="2" customFormat="1" ht="15.75" x14ac:dyDescent="0.2">
      <c r="A167" s="4"/>
      <c r="B167" s="9"/>
      <c r="C167" s="4"/>
      <c r="D167" s="4"/>
      <c r="E167" s="4"/>
      <c r="F167" s="4"/>
      <c r="G167" s="4"/>
      <c r="H167" s="13"/>
      <c r="I167" s="15"/>
      <c r="J167" s="16"/>
      <c r="K167" s="16"/>
      <c r="L167" s="16"/>
      <c r="M167" s="10"/>
      <c r="N167" s="47"/>
    </row>
    <row r="168" spans="1:14" s="2" customFormat="1" ht="93" customHeight="1" x14ac:dyDescent="0.2">
      <c r="A168" s="4"/>
      <c r="B168" s="9"/>
      <c r="C168" s="4"/>
      <c r="D168" s="4"/>
      <c r="E168" s="4"/>
      <c r="F168" s="4"/>
      <c r="G168" s="4"/>
      <c r="H168" s="13"/>
      <c r="I168" s="15"/>
      <c r="J168" s="16"/>
      <c r="K168" s="16"/>
      <c r="L168" s="16"/>
      <c r="M168" s="10"/>
      <c r="N168" s="47"/>
    </row>
    <row r="169" spans="1:14" s="2" customFormat="1" ht="67.5" customHeight="1" x14ac:dyDescent="0.2">
      <c r="A169" s="4"/>
      <c r="B169" s="9"/>
      <c r="C169" s="4"/>
      <c r="D169" s="4"/>
      <c r="E169" s="4"/>
      <c r="F169" s="4"/>
      <c r="G169" s="4"/>
      <c r="H169" s="13"/>
      <c r="I169" s="15"/>
      <c r="J169" s="16"/>
      <c r="K169" s="16"/>
      <c r="L169" s="16"/>
      <c r="M169" s="10"/>
      <c r="N169" s="47"/>
    </row>
    <row r="170" spans="1:14" s="2" customFormat="1" ht="21" customHeight="1" x14ac:dyDescent="0.2">
      <c r="A170" s="5"/>
      <c r="B170" s="5"/>
      <c r="C170" s="5"/>
      <c r="D170" s="5"/>
      <c r="E170" s="5"/>
      <c r="F170" s="5"/>
      <c r="G170" s="5"/>
      <c r="H170" s="12"/>
      <c r="I170" s="14"/>
      <c r="J170" s="14"/>
      <c r="K170" s="14"/>
      <c r="L170" s="14"/>
      <c r="M170" s="12"/>
      <c r="N170" s="47"/>
    </row>
    <row r="171" spans="1:14" s="2" customFormat="1" ht="40.5" customHeight="1" x14ac:dyDescent="0.2">
      <c r="A171" s="24"/>
      <c r="B171" s="24"/>
      <c r="C171" s="30"/>
      <c r="D171" s="30"/>
      <c r="E171" s="30"/>
      <c r="F171" s="30"/>
      <c r="G171" s="30"/>
      <c r="H171" s="6"/>
      <c r="I171" s="96"/>
      <c r="J171" s="58"/>
      <c r="K171" s="58"/>
      <c r="L171" s="58"/>
      <c r="M171" s="6"/>
      <c r="N171" s="47"/>
    </row>
    <row r="172" spans="1:14" s="2" customFormat="1" ht="53.25" customHeight="1" x14ac:dyDescent="0.2">
      <c r="A172" s="4"/>
      <c r="B172" s="9"/>
      <c r="C172" s="4"/>
      <c r="D172" s="4"/>
      <c r="E172" s="4"/>
      <c r="F172" s="4"/>
      <c r="G172" s="4"/>
      <c r="H172" s="13"/>
      <c r="I172" s="15"/>
      <c r="J172" s="59"/>
      <c r="K172" s="59"/>
      <c r="L172" s="59"/>
      <c r="M172" s="31"/>
      <c r="N172" s="47"/>
    </row>
    <row r="173" spans="1:14" s="2" customFormat="1" ht="69.75" customHeight="1" x14ac:dyDescent="0.2">
      <c r="A173" s="4"/>
      <c r="B173" s="9"/>
      <c r="C173" s="4"/>
      <c r="D173" s="4"/>
      <c r="E173" s="4"/>
      <c r="F173" s="4"/>
      <c r="G173" s="4"/>
      <c r="H173" s="31"/>
      <c r="I173" s="15"/>
      <c r="J173" s="59"/>
      <c r="K173" s="59"/>
      <c r="L173" s="59"/>
      <c r="M173" s="31"/>
      <c r="N173" s="47"/>
    </row>
    <row r="174" spans="1:14" s="2" customFormat="1" ht="91.5" customHeight="1" x14ac:dyDescent="0.2">
      <c r="A174" s="4"/>
      <c r="B174" s="9"/>
      <c r="C174" s="4"/>
      <c r="D174" s="4"/>
      <c r="E174" s="4"/>
      <c r="F174" s="4"/>
      <c r="G174" s="4"/>
      <c r="H174" s="13"/>
      <c r="I174" s="15"/>
      <c r="J174" s="59"/>
      <c r="K174" s="59"/>
      <c r="L174" s="59"/>
      <c r="M174" s="31"/>
      <c r="N174" s="47"/>
    </row>
    <row r="175" spans="1:14" s="2" customFormat="1" ht="150" customHeight="1" x14ac:dyDescent="0.2">
      <c r="A175" s="4"/>
      <c r="B175" s="9"/>
      <c r="C175" s="4"/>
      <c r="D175" s="4"/>
      <c r="E175" s="4"/>
      <c r="F175" s="4"/>
      <c r="G175" s="4"/>
      <c r="H175" s="31"/>
      <c r="I175" s="15"/>
      <c r="J175" s="59"/>
      <c r="K175" s="59"/>
      <c r="L175" s="59"/>
      <c r="M175" s="31"/>
      <c r="N175" s="47"/>
    </row>
    <row r="176" spans="1:14" s="2" customFormat="1" ht="21.75" customHeight="1" x14ac:dyDescent="0.2">
      <c r="A176" s="4"/>
      <c r="B176" s="5"/>
      <c r="C176" s="4"/>
      <c r="D176" s="4"/>
      <c r="E176" s="4"/>
      <c r="F176" s="4"/>
      <c r="G176" s="4"/>
      <c r="H176" s="6"/>
      <c r="I176" s="58"/>
      <c r="J176" s="58"/>
      <c r="K176" s="58"/>
      <c r="L176" s="58"/>
      <c r="M176" s="6"/>
      <c r="N176" s="47"/>
    </row>
    <row r="177" spans="1:14" s="2" customFormat="1" ht="12" customHeight="1" x14ac:dyDescent="0.2">
      <c r="A177" s="4"/>
      <c r="B177" s="5"/>
      <c r="C177" s="4"/>
      <c r="D177" s="4"/>
      <c r="E177" s="4"/>
      <c r="F177" s="4"/>
      <c r="G177" s="4"/>
      <c r="H177" s="6"/>
      <c r="I177" s="58"/>
      <c r="J177" s="58"/>
      <c r="K177" s="58"/>
      <c r="L177" s="58"/>
      <c r="M177" s="6"/>
      <c r="N177" s="47"/>
    </row>
    <row r="178" spans="1:14" s="2" customFormat="1" ht="8.25" customHeight="1" x14ac:dyDescent="0.2">
      <c r="A178" s="4"/>
      <c r="B178" s="5"/>
      <c r="C178" s="4"/>
      <c r="D178" s="4"/>
      <c r="E178" s="4"/>
      <c r="F178" s="4"/>
      <c r="G178" s="4"/>
      <c r="H178" s="6"/>
      <c r="I178" s="58"/>
      <c r="J178" s="58"/>
      <c r="K178" s="58"/>
      <c r="L178" s="58"/>
      <c r="M178" s="6"/>
      <c r="N178" s="47"/>
    </row>
    <row r="179" spans="1:14" s="2" customFormat="1" ht="33.75" customHeight="1" x14ac:dyDescent="0.2">
      <c r="A179" s="32"/>
      <c r="B179" s="33"/>
      <c r="C179" s="34"/>
      <c r="D179" s="34"/>
      <c r="E179" s="34"/>
      <c r="F179" s="34"/>
      <c r="G179" s="34"/>
      <c r="H179" s="35"/>
      <c r="I179" s="97"/>
      <c r="J179" s="13"/>
      <c r="K179" s="13"/>
      <c r="L179" s="13"/>
      <c r="M179" s="35"/>
      <c r="N179" s="47"/>
    </row>
    <row r="180" spans="1:14" s="2" customFormat="1" ht="15.75" x14ac:dyDescent="0.2">
      <c r="A180" s="4"/>
      <c r="B180" s="9"/>
      <c r="C180" s="4"/>
      <c r="D180" s="4"/>
      <c r="E180" s="4"/>
      <c r="F180" s="4"/>
      <c r="G180" s="4"/>
      <c r="H180" s="13"/>
      <c r="I180" s="15"/>
      <c r="J180" s="59"/>
      <c r="K180" s="59"/>
      <c r="L180" s="59"/>
      <c r="M180" s="31"/>
      <c r="N180" s="47"/>
    </row>
    <row r="181" spans="1:14" s="2" customFormat="1" ht="64.5" customHeight="1" x14ac:dyDescent="0.2">
      <c r="A181" s="4"/>
      <c r="B181" s="9"/>
      <c r="C181" s="4"/>
      <c r="D181" s="4"/>
      <c r="E181" s="4"/>
      <c r="F181" s="4"/>
      <c r="G181" s="4"/>
      <c r="H181" s="13"/>
      <c r="I181" s="15"/>
      <c r="J181" s="59"/>
      <c r="K181" s="59"/>
      <c r="L181" s="59"/>
      <c r="M181" s="31"/>
      <c r="N181" s="47"/>
    </row>
    <row r="182" spans="1:14" s="2" customFormat="1" ht="18" customHeight="1" x14ac:dyDescent="0.2">
      <c r="A182" s="4"/>
      <c r="B182" s="5"/>
      <c r="C182" s="4"/>
      <c r="D182" s="4"/>
      <c r="E182" s="4"/>
      <c r="F182" s="4"/>
      <c r="G182" s="4"/>
      <c r="H182" s="6"/>
      <c r="I182" s="15"/>
      <c r="J182" s="58"/>
      <c r="K182" s="58"/>
      <c r="L182" s="58"/>
      <c r="M182" s="6"/>
      <c r="N182" s="47"/>
    </row>
    <row r="183" spans="1:14" s="2" customFormat="1" ht="15.75" x14ac:dyDescent="0.2">
      <c r="A183" s="5"/>
      <c r="B183" s="5"/>
      <c r="C183" s="5"/>
      <c r="D183" s="5"/>
      <c r="E183" s="5"/>
      <c r="F183" s="5"/>
      <c r="G183" s="5"/>
      <c r="H183" s="36"/>
      <c r="I183" s="36"/>
      <c r="J183" s="36"/>
      <c r="K183" s="36"/>
      <c r="L183" s="36"/>
      <c r="M183" s="36"/>
      <c r="N183" s="47"/>
    </row>
    <row r="184" spans="1:14" s="2" customFormat="1" x14ac:dyDescent="0.2">
      <c r="A184" s="37"/>
      <c r="B184" s="38"/>
      <c r="C184" s="37"/>
      <c r="D184" s="37"/>
      <c r="E184" s="37"/>
      <c r="F184" s="37"/>
      <c r="G184" s="37"/>
      <c r="H184" s="39"/>
      <c r="I184" s="98"/>
      <c r="J184" s="98"/>
      <c r="K184" s="60"/>
      <c r="L184" s="60"/>
      <c r="M184" s="39"/>
      <c r="N184" s="47"/>
    </row>
    <row r="185" spans="1:14" s="2" customFormat="1" x14ac:dyDescent="0.2">
      <c r="A185" s="37"/>
      <c r="B185" s="37"/>
      <c r="C185" s="37"/>
      <c r="D185" s="37"/>
      <c r="E185" s="37"/>
      <c r="F185" s="37"/>
      <c r="G185" s="37"/>
      <c r="H185" s="40"/>
      <c r="I185" s="99"/>
      <c r="J185" s="100"/>
      <c r="K185" s="61"/>
      <c r="L185" s="61"/>
      <c r="M185" s="40"/>
      <c r="N185" s="47"/>
    </row>
    <row r="186" spans="1:14" s="2" customFormat="1" x14ac:dyDescent="0.2">
      <c r="A186" s="37"/>
      <c r="B186" s="37"/>
      <c r="C186" s="37"/>
      <c r="D186" s="37"/>
      <c r="E186" s="37"/>
      <c r="F186" s="37"/>
      <c r="G186" s="37"/>
      <c r="H186" s="41"/>
      <c r="I186" s="99"/>
      <c r="J186" s="99"/>
      <c r="K186" s="62"/>
      <c r="L186" s="62"/>
      <c r="M186" s="41"/>
      <c r="N186" s="47"/>
    </row>
    <row r="187" spans="1:14" s="2" customFormat="1" ht="15.75" x14ac:dyDescent="0.25">
      <c r="A187" s="42"/>
      <c r="B187" s="43"/>
      <c r="C187" s="43"/>
      <c r="D187" s="43"/>
      <c r="E187" s="43"/>
      <c r="F187" s="43"/>
      <c r="G187" s="43"/>
      <c r="H187" s="41"/>
      <c r="I187" s="99"/>
      <c r="J187" s="99"/>
      <c r="K187" s="62"/>
      <c r="L187" s="62"/>
      <c r="M187" s="41"/>
      <c r="N187" s="47"/>
    </row>
    <row r="188" spans="1:14" s="2" customFormat="1" x14ac:dyDescent="0.2">
      <c r="A188" s="11"/>
      <c r="B188" s="11"/>
      <c r="C188" s="11"/>
      <c r="D188" s="11"/>
      <c r="E188" s="11"/>
      <c r="F188" s="11"/>
      <c r="G188" s="11"/>
      <c r="H188" s="11"/>
      <c r="I188" s="101"/>
      <c r="J188" s="101"/>
      <c r="K188" s="63"/>
      <c r="L188" s="63"/>
      <c r="M188" s="11"/>
      <c r="N188" s="47"/>
    </row>
    <row r="189" spans="1:14" s="2" customFormat="1" x14ac:dyDescent="0.2">
      <c r="A189" s="11"/>
      <c r="B189" s="11"/>
      <c r="C189" s="11"/>
      <c r="D189" s="11"/>
      <c r="E189" s="11"/>
      <c r="F189" s="11"/>
      <c r="G189" s="11"/>
      <c r="H189" s="11"/>
      <c r="I189" s="101"/>
      <c r="J189" s="101"/>
      <c r="K189" s="63"/>
      <c r="L189" s="63"/>
      <c r="M189" s="11"/>
      <c r="N189" s="47"/>
    </row>
    <row r="190" spans="1:14" s="2" customFormat="1" x14ac:dyDescent="0.2">
      <c r="A190" s="11"/>
      <c r="B190" s="11"/>
      <c r="C190" s="11"/>
      <c r="D190" s="11"/>
      <c r="E190" s="11"/>
      <c r="F190" s="11"/>
      <c r="G190" s="11"/>
      <c r="H190" s="11"/>
      <c r="I190" s="101"/>
      <c r="J190" s="101"/>
      <c r="K190" s="63"/>
      <c r="L190" s="63"/>
      <c r="M190" s="11"/>
      <c r="N190" s="47"/>
    </row>
    <row r="191" spans="1:14" s="2" customFormat="1" x14ac:dyDescent="0.2">
      <c r="A191" s="11"/>
      <c r="B191" s="11"/>
      <c r="C191" s="11"/>
      <c r="D191" s="11"/>
      <c r="E191" s="11"/>
      <c r="F191" s="11"/>
      <c r="G191" s="11"/>
      <c r="H191" s="11"/>
      <c r="I191" s="101"/>
      <c r="J191" s="101"/>
      <c r="K191" s="63"/>
      <c r="L191" s="63"/>
      <c r="M191" s="11"/>
      <c r="N191" s="47"/>
    </row>
    <row r="192" spans="1:14" s="2" customFormat="1" x14ac:dyDescent="0.2">
      <c r="A192" s="11"/>
      <c r="B192" s="11"/>
      <c r="C192" s="11"/>
      <c r="D192" s="11"/>
      <c r="E192" s="11"/>
      <c r="F192" s="11"/>
      <c r="G192" s="11"/>
      <c r="H192" s="11"/>
      <c r="I192" s="101"/>
      <c r="J192" s="101"/>
      <c r="K192" s="63"/>
      <c r="L192" s="63"/>
      <c r="M192" s="11"/>
      <c r="N192" s="47"/>
    </row>
    <row r="193" spans="1:14" s="2" customFormat="1" x14ac:dyDescent="0.2">
      <c r="A193" s="11"/>
      <c r="B193" s="11"/>
      <c r="C193" s="11"/>
      <c r="D193" s="11"/>
      <c r="E193" s="11"/>
      <c r="F193" s="11"/>
      <c r="G193" s="11"/>
      <c r="H193" s="11"/>
      <c r="I193" s="101"/>
      <c r="J193" s="101"/>
      <c r="K193" s="63"/>
      <c r="L193" s="63"/>
      <c r="M193" s="11"/>
      <c r="N193" s="47"/>
    </row>
    <row r="194" spans="1:14" s="2" customFormat="1" x14ac:dyDescent="0.2">
      <c r="A194" s="11"/>
      <c r="B194" s="11"/>
      <c r="C194" s="11"/>
      <c r="D194" s="11"/>
      <c r="E194" s="11"/>
      <c r="F194" s="11"/>
      <c r="G194" s="11"/>
      <c r="H194" s="11"/>
      <c r="I194" s="101"/>
      <c r="J194" s="101"/>
      <c r="K194" s="63"/>
      <c r="L194" s="63"/>
      <c r="M194" s="11"/>
      <c r="N194" s="47"/>
    </row>
    <row r="195" spans="1:14" s="2" customFormat="1" x14ac:dyDescent="0.2">
      <c r="A195" s="11"/>
      <c r="B195" s="11"/>
      <c r="C195" s="11"/>
      <c r="D195" s="11"/>
      <c r="E195" s="11"/>
      <c r="F195" s="11"/>
      <c r="G195" s="11"/>
      <c r="H195" s="11"/>
      <c r="I195" s="101"/>
      <c r="J195" s="101"/>
      <c r="K195" s="63"/>
      <c r="L195" s="63"/>
      <c r="M195" s="11"/>
      <c r="N195" s="47"/>
    </row>
    <row r="196" spans="1:14" s="2" customFormat="1" x14ac:dyDescent="0.2">
      <c r="A196" s="11"/>
      <c r="B196" s="11"/>
      <c r="C196" s="11"/>
      <c r="D196" s="11"/>
      <c r="E196" s="11"/>
      <c r="F196" s="11"/>
      <c r="G196" s="11"/>
      <c r="H196" s="11"/>
      <c r="I196" s="101"/>
      <c r="J196" s="101"/>
      <c r="K196" s="63"/>
      <c r="L196" s="63"/>
      <c r="M196" s="11"/>
      <c r="N196" s="47"/>
    </row>
    <row r="197" spans="1:14" s="2" customFormat="1" x14ac:dyDescent="0.2">
      <c r="A197" s="11"/>
      <c r="B197" s="11"/>
      <c r="C197" s="11"/>
      <c r="D197" s="11"/>
      <c r="E197" s="11"/>
      <c r="F197" s="11"/>
      <c r="G197" s="11"/>
      <c r="H197" s="11"/>
      <c r="I197" s="101"/>
      <c r="J197" s="101"/>
      <c r="K197" s="63"/>
      <c r="L197" s="63"/>
      <c r="M197" s="11"/>
      <c r="N197" s="47"/>
    </row>
    <row r="198" spans="1:14" s="2" customFormat="1" x14ac:dyDescent="0.2">
      <c r="A198" s="11"/>
      <c r="B198" s="11"/>
      <c r="C198" s="11"/>
      <c r="D198" s="11"/>
      <c r="E198" s="11"/>
      <c r="F198" s="11"/>
      <c r="G198" s="11"/>
      <c r="H198" s="11"/>
      <c r="I198" s="101"/>
      <c r="J198" s="101"/>
      <c r="K198" s="63"/>
      <c r="L198" s="63"/>
      <c r="M198" s="11"/>
      <c r="N198" s="47"/>
    </row>
    <row r="199" spans="1:14" s="2" customFormat="1" x14ac:dyDescent="0.2">
      <c r="A199" s="11"/>
      <c r="B199" s="11"/>
      <c r="C199" s="11"/>
      <c r="D199" s="11"/>
      <c r="E199" s="11"/>
      <c r="F199" s="11"/>
      <c r="G199" s="11"/>
      <c r="H199" s="11"/>
      <c r="I199" s="101"/>
      <c r="J199" s="101"/>
      <c r="K199" s="63"/>
      <c r="L199" s="63"/>
      <c r="M199" s="11"/>
      <c r="N199" s="47"/>
    </row>
    <row r="200" spans="1:14" s="2" customFormat="1" x14ac:dyDescent="0.2">
      <c r="A200" s="11"/>
      <c r="B200" s="11"/>
      <c r="C200" s="11"/>
      <c r="D200" s="11"/>
      <c r="E200" s="11"/>
      <c r="F200" s="11"/>
      <c r="G200" s="11"/>
      <c r="H200" s="11"/>
      <c r="I200" s="101"/>
      <c r="J200" s="101"/>
      <c r="K200" s="63"/>
      <c r="L200" s="63"/>
      <c r="M200" s="11"/>
      <c r="N200" s="47"/>
    </row>
  </sheetData>
  <mergeCells count="57">
    <mergeCell ref="C97:C102"/>
    <mergeCell ref="A100:A102"/>
    <mergeCell ref="B100:B102"/>
    <mergeCell ref="B103:C103"/>
    <mergeCell ref="C104:C109"/>
    <mergeCell ref="C13:C52"/>
    <mergeCell ref="B59:B62"/>
    <mergeCell ref="C59:C62"/>
    <mergeCell ref="A59:A62"/>
    <mergeCell ref="A39:A40"/>
    <mergeCell ref="B39:B40"/>
    <mergeCell ref="A41:A42"/>
    <mergeCell ref="B41:B42"/>
    <mergeCell ref="A48:A50"/>
    <mergeCell ref="B48:B50"/>
    <mergeCell ref="A20:A21"/>
    <mergeCell ref="A22:A23"/>
    <mergeCell ref="A30:A32"/>
    <mergeCell ref="A43:A44"/>
    <mergeCell ref="B43:B44"/>
    <mergeCell ref="A51:A52"/>
    <mergeCell ref="B72:C72"/>
    <mergeCell ref="N4:N5"/>
    <mergeCell ref="B63:B64"/>
    <mergeCell ref="A63:A64"/>
    <mergeCell ref="C63:C64"/>
    <mergeCell ref="C9:C11"/>
    <mergeCell ref="C54:C56"/>
    <mergeCell ref="B8:C8"/>
    <mergeCell ref="B12:C12"/>
    <mergeCell ref="B53:C53"/>
    <mergeCell ref="B78:C78"/>
    <mergeCell ref="A4:A5"/>
    <mergeCell ref="A18:A19"/>
    <mergeCell ref="C80:C95"/>
    <mergeCell ref="H1:M1"/>
    <mergeCell ref="B3:M3"/>
    <mergeCell ref="B4:B5"/>
    <mergeCell ref="C4:C5"/>
    <mergeCell ref="H4:M4"/>
    <mergeCell ref="D4:G4"/>
    <mergeCell ref="B96:C96"/>
    <mergeCell ref="B18:B19"/>
    <mergeCell ref="C65:C67"/>
    <mergeCell ref="C73:C77"/>
    <mergeCell ref="B20:B21"/>
    <mergeCell ref="B22:B23"/>
    <mergeCell ref="B30:B32"/>
    <mergeCell ref="B51:B52"/>
    <mergeCell ref="A93:A94"/>
    <mergeCell ref="B93:B94"/>
    <mergeCell ref="A68:A70"/>
    <mergeCell ref="B68:B70"/>
    <mergeCell ref="A65:A67"/>
    <mergeCell ref="B65:B67"/>
    <mergeCell ref="A76:A77"/>
    <mergeCell ref="B76:B77"/>
  </mergeCells>
  <pageMargins left="0.59055118110236227" right="0.27559055118110237" top="0.9055118110236221" bottom="0.15748031496062992" header="0.51181102362204722" footer="0.51181102362204722"/>
  <pageSetup paperSize="9" scale="5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5"/>
  <sheetViews>
    <sheetView view="pageBreakPreview" zoomScale="90" zoomScaleNormal="100" zoomScaleSheetLayoutView="90" workbookViewId="0">
      <selection activeCell="H1" sqref="H1:M1"/>
    </sheetView>
  </sheetViews>
  <sheetFormatPr defaultRowHeight="12.75" x14ac:dyDescent="0.2"/>
  <cols>
    <col min="1" max="1" width="8.28515625" customWidth="1"/>
    <col min="2" max="2" width="72.85546875" customWidth="1"/>
    <col min="3" max="3" width="26.85546875" customWidth="1"/>
    <col min="4" max="4" width="11.5703125" customWidth="1"/>
    <col min="5" max="5" width="10.140625" customWidth="1"/>
    <col min="6" max="6" width="15.85546875" customWidth="1"/>
    <col min="7" max="7" width="13.85546875" customWidth="1"/>
    <col min="8" max="8" width="18.28515625" customWidth="1"/>
    <col min="9" max="9" width="15.7109375" style="102" customWidth="1"/>
    <col min="10" max="10" width="17.28515625" style="102" customWidth="1"/>
    <col min="11" max="12" width="17" style="2" customWidth="1"/>
    <col min="13" max="13" width="16.7109375" customWidth="1"/>
    <col min="14" max="14" width="17.28515625" style="47" customWidth="1"/>
    <col min="15" max="43" width="9.140625" style="2"/>
  </cols>
  <sheetData>
    <row r="1" spans="1:43" ht="137.25" customHeight="1" x14ac:dyDescent="0.3">
      <c r="A1" s="67"/>
      <c r="B1" s="67"/>
      <c r="C1" s="67"/>
      <c r="D1" s="67"/>
      <c r="E1" s="67"/>
      <c r="F1" s="67"/>
      <c r="G1" s="67"/>
      <c r="H1" s="162" t="s">
        <v>265</v>
      </c>
      <c r="I1" s="162"/>
      <c r="J1" s="162"/>
      <c r="K1" s="162"/>
      <c r="L1" s="162"/>
      <c r="M1" s="162"/>
      <c r="N1" s="79"/>
    </row>
    <row r="2" spans="1:43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43" ht="42" customHeight="1" x14ac:dyDescent="0.3">
      <c r="A3" s="68"/>
      <c r="B3" s="193" t="s">
        <v>245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43" ht="27.75" customHeight="1" x14ac:dyDescent="0.2">
      <c r="A4" s="166" t="s">
        <v>0</v>
      </c>
      <c r="B4" s="166" t="s">
        <v>59</v>
      </c>
      <c r="C4" s="166" t="s">
        <v>60</v>
      </c>
      <c r="D4" s="168" t="s">
        <v>61</v>
      </c>
      <c r="E4" s="169"/>
      <c r="F4" s="169"/>
      <c r="G4" s="170"/>
      <c r="H4" s="166" t="s">
        <v>66</v>
      </c>
      <c r="I4" s="166"/>
      <c r="J4" s="166"/>
      <c r="K4" s="166"/>
      <c r="L4" s="166"/>
      <c r="M4" s="166"/>
      <c r="N4" s="182" t="s">
        <v>118</v>
      </c>
    </row>
    <row r="5" spans="1:43" ht="23.25" customHeight="1" x14ac:dyDescent="0.2">
      <c r="A5" s="167"/>
      <c r="B5" s="167"/>
      <c r="C5" s="167"/>
      <c r="D5" s="72" t="s">
        <v>62</v>
      </c>
      <c r="E5" s="72" t="s">
        <v>63</v>
      </c>
      <c r="F5" s="72" t="s">
        <v>64</v>
      </c>
      <c r="G5" s="72" t="s">
        <v>65</v>
      </c>
      <c r="H5" s="66">
        <v>2022</v>
      </c>
      <c r="I5" s="66">
        <v>2023</v>
      </c>
      <c r="J5" s="66">
        <v>2024</v>
      </c>
      <c r="K5" s="66">
        <v>2025</v>
      </c>
      <c r="L5" s="66">
        <v>2026</v>
      </c>
      <c r="M5" s="66">
        <v>2027</v>
      </c>
      <c r="N5" s="183"/>
    </row>
    <row r="6" spans="1:43" ht="23.25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80">
        <v>8</v>
      </c>
      <c r="I6" s="80">
        <v>9</v>
      </c>
      <c r="J6" s="80">
        <v>10</v>
      </c>
      <c r="K6" s="80">
        <v>11</v>
      </c>
      <c r="L6" s="80">
        <v>12</v>
      </c>
      <c r="M6" s="80">
        <v>13</v>
      </c>
      <c r="N6" s="78">
        <v>14</v>
      </c>
    </row>
    <row r="7" spans="1:43" s="48" customFormat="1" ht="24.75" customHeight="1" x14ac:dyDescent="0.2">
      <c r="A7" s="69"/>
      <c r="B7" s="154" t="s">
        <v>28</v>
      </c>
      <c r="C7" s="155"/>
      <c r="D7" s="71">
        <v>557</v>
      </c>
      <c r="E7" s="75" t="s">
        <v>71</v>
      </c>
      <c r="F7" s="75" t="s">
        <v>74</v>
      </c>
      <c r="G7" s="75" t="s">
        <v>69</v>
      </c>
      <c r="H7" s="82">
        <f>SUM(H8:H10)</f>
        <v>212762.54540999999</v>
      </c>
      <c r="I7" s="82">
        <f t="shared" ref="I7:M7" si="0">SUM(I8:I10)</f>
        <v>216904.06105000002</v>
      </c>
      <c r="J7" s="82">
        <f t="shared" si="0"/>
        <v>246764.99682</v>
      </c>
      <c r="K7" s="82">
        <f t="shared" si="0"/>
        <v>253889.73</v>
      </c>
      <c r="L7" s="82">
        <f t="shared" si="0"/>
        <v>263115.16200000001</v>
      </c>
      <c r="M7" s="82">
        <f t="shared" si="0"/>
        <v>273710.43099999998</v>
      </c>
      <c r="N7" s="82">
        <f t="shared" ref="N7:N10" si="1">SUM(H7:M7)</f>
        <v>1467146.9262799998</v>
      </c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</row>
    <row r="8" spans="1:43" ht="33.75" customHeight="1" x14ac:dyDescent="0.2">
      <c r="A8" s="54" t="s">
        <v>9</v>
      </c>
      <c r="B8" s="3" t="s">
        <v>10</v>
      </c>
      <c r="C8" s="184" t="s">
        <v>70</v>
      </c>
      <c r="D8" s="94">
        <v>557</v>
      </c>
      <c r="E8" s="76" t="s">
        <v>71</v>
      </c>
      <c r="F8" s="76" t="s">
        <v>72</v>
      </c>
      <c r="G8" s="76" t="s">
        <v>73</v>
      </c>
      <c r="H8" s="83">
        <v>87118.350739999994</v>
      </c>
      <c r="I8" s="84">
        <v>92033.421050000004</v>
      </c>
      <c r="J8" s="84">
        <v>95963.550289999999</v>
      </c>
      <c r="K8" s="84">
        <v>94512</v>
      </c>
      <c r="L8" s="84">
        <v>87011.839999999997</v>
      </c>
      <c r="M8" s="84">
        <v>84611.67</v>
      </c>
      <c r="N8" s="84">
        <f t="shared" si="1"/>
        <v>541250.83208000008</v>
      </c>
    </row>
    <row r="9" spans="1:43" s="48" customFormat="1" ht="51" customHeight="1" x14ac:dyDescent="0.2">
      <c r="A9" s="54" t="s">
        <v>12</v>
      </c>
      <c r="B9" s="3" t="s">
        <v>11</v>
      </c>
      <c r="C9" s="185"/>
      <c r="D9" s="94">
        <v>557</v>
      </c>
      <c r="E9" s="76" t="s">
        <v>71</v>
      </c>
      <c r="F9" s="76" t="s">
        <v>75</v>
      </c>
      <c r="G9" s="76" t="s">
        <v>73</v>
      </c>
      <c r="H9" s="83">
        <v>123298.067</v>
      </c>
      <c r="I9" s="84">
        <v>115145.52</v>
      </c>
      <c r="J9" s="84">
        <v>150290.26999999999</v>
      </c>
      <c r="K9" s="84">
        <v>159377.73000000001</v>
      </c>
      <c r="L9" s="84">
        <v>176103.32199999999</v>
      </c>
      <c r="M9" s="83">
        <v>189098.761</v>
      </c>
      <c r="N9" s="83">
        <f t="shared" si="1"/>
        <v>913313.66999999993</v>
      </c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</row>
    <row r="10" spans="1:43" ht="30.75" customHeight="1" x14ac:dyDescent="0.2">
      <c r="A10" s="92" t="s">
        <v>4</v>
      </c>
      <c r="B10" s="3" t="s">
        <v>21</v>
      </c>
      <c r="C10" s="186"/>
      <c r="D10" s="94">
        <v>557</v>
      </c>
      <c r="E10" s="76" t="s">
        <v>71</v>
      </c>
      <c r="F10" s="76" t="s">
        <v>76</v>
      </c>
      <c r="G10" s="76" t="s">
        <v>73</v>
      </c>
      <c r="H10" s="104">
        <v>2346.1276699999999</v>
      </c>
      <c r="I10" s="104">
        <v>9725.1200000000008</v>
      </c>
      <c r="J10" s="104">
        <v>511.17653000000001</v>
      </c>
      <c r="K10" s="104">
        <v>0</v>
      </c>
      <c r="L10" s="104">
        <v>0</v>
      </c>
      <c r="M10" s="104">
        <v>0</v>
      </c>
      <c r="N10" s="104">
        <f t="shared" si="1"/>
        <v>12582.424200000001</v>
      </c>
    </row>
    <row r="11" spans="1:43" s="2" customFormat="1" ht="15.75" x14ac:dyDescent="0.2">
      <c r="A11" s="20"/>
      <c r="B11" s="17"/>
      <c r="C11" s="17"/>
      <c r="D11" s="17"/>
      <c r="E11" s="17"/>
      <c r="F11" s="17"/>
      <c r="G11" s="17"/>
      <c r="H11" s="13"/>
      <c r="I11" s="15"/>
      <c r="J11" s="16"/>
      <c r="K11" s="16"/>
      <c r="L11" s="16"/>
      <c r="M11" s="16"/>
      <c r="N11" s="47"/>
    </row>
    <row r="12" spans="1:43" s="2" customFormat="1" ht="26.25" customHeight="1" x14ac:dyDescent="0.25">
      <c r="A12" s="21"/>
      <c r="B12" s="22"/>
      <c r="C12" s="22"/>
      <c r="D12" s="22"/>
      <c r="E12" s="22"/>
      <c r="F12" s="22"/>
      <c r="G12" s="22"/>
      <c r="H12" s="23"/>
      <c r="I12" s="55"/>
      <c r="J12" s="58"/>
      <c r="K12" s="58"/>
      <c r="L12" s="58"/>
      <c r="M12" s="23"/>
      <c r="N12" s="47"/>
    </row>
    <row r="13" spans="1:43" s="2" customFormat="1" ht="51" customHeight="1" x14ac:dyDescent="0.25">
      <c r="A13" s="24"/>
      <c r="B13" s="25"/>
      <c r="C13" s="26"/>
      <c r="D13" s="26"/>
      <c r="E13" s="26"/>
      <c r="F13" s="26"/>
      <c r="G13" s="26"/>
      <c r="H13" s="27"/>
      <c r="I13" s="95"/>
      <c r="J13" s="56"/>
      <c r="K13" s="56"/>
      <c r="L13" s="56"/>
      <c r="M13" s="27"/>
      <c r="N13" s="47"/>
    </row>
    <row r="14" spans="1:43" s="2" customFormat="1" ht="176.25" customHeight="1" x14ac:dyDescent="0.2">
      <c r="A14" s="4"/>
      <c r="B14" s="9"/>
      <c r="C14" s="4"/>
      <c r="D14" s="4"/>
      <c r="E14" s="4"/>
      <c r="F14" s="4"/>
      <c r="G14" s="4"/>
      <c r="H14" s="13"/>
      <c r="I14" s="15"/>
      <c r="J14" s="16"/>
      <c r="K14" s="16"/>
      <c r="L14" s="16"/>
      <c r="M14" s="10"/>
      <c r="N14" s="47"/>
    </row>
    <row r="15" spans="1:43" s="2" customFormat="1" ht="170.25" customHeight="1" x14ac:dyDescent="0.2">
      <c r="A15" s="4"/>
      <c r="B15" s="9"/>
      <c r="C15" s="4"/>
      <c r="D15" s="4"/>
      <c r="E15" s="4"/>
      <c r="F15" s="4"/>
      <c r="G15" s="4"/>
      <c r="H15" s="13"/>
      <c r="I15" s="15"/>
      <c r="J15" s="13"/>
      <c r="K15" s="13"/>
      <c r="L15" s="13"/>
      <c r="M15" s="13"/>
      <c r="N15" s="47"/>
    </row>
    <row r="16" spans="1:43" s="2" customFormat="1" ht="15.75" x14ac:dyDescent="0.2">
      <c r="A16" s="4"/>
      <c r="B16" s="9"/>
      <c r="C16" s="4"/>
      <c r="D16" s="4"/>
      <c r="E16" s="4"/>
      <c r="F16" s="4"/>
      <c r="G16" s="4"/>
      <c r="H16" s="28"/>
      <c r="I16" s="57"/>
      <c r="J16" s="57"/>
      <c r="K16" s="57"/>
      <c r="L16" s="57"/>
      <c r="M16" s="28"/>
      <c r="N16" s="47"/>
    </row>
    <row r="17" spans="1:14" s="2" customFormat="1" ht="15.75" x14ac:dyDescent="0.2">
      <c r="A17" s="4"/>
      <c r="B17" s="9"/>
      <c r="C17" s="4"/>
      <c r="D17" s="4"/>
      <c r="E17" s="4"/>
      <c r="F17" s="4"/>
      <c r="G17" s="4"/>
      <c r="H17" s="13"/>
      <c r="I17" s="15"/>
      <c r="J17" s="57"/>
      <c r="K17" s="57"/>
      <c r="L17" s="57"/>
      <c r="M17" s="28"/>
      <c r="N17" s="47"/>
    </row>
    <row r="18" spans="1:14" s="2" customFormat="1" ht="15.75" x14ac:dyDescent="0.2">
      <c r="A18" s="4"/>
      <c r="B18" s="9"/>
      <c r="C18" s="4"/>
      <c r="D18" s="4"/>
      <c r="E18" s="4"/>
      <c r="F18" s="4"/>
      <c r="G18" s="4"/>
      <c r="H18" s="13"/>
      <c r="I18" s="15"/>
      <c r="J18" s="57"/>
      <c r="K18" s="57"/>
      <c r="L18" s="57"/>
      <c r="M18" s="28"/>
      <c r="N18" s="47"/>
    </row>
    <row r="19" spans="1:14" s="2" customFormat="1" ht="15.75" x14ac:dyDescent="0.2">
      <c r="A19" s="4"/>
      <c r="B19" s="9"/>
      <c r="C19" s="4"/>
      <c r="D19" s="4"/>
      <c r="E19" s="4"/>
      <c r="F19" s="4"/>
      <c r="G19" s="4"/>
      <c r="H19" s="13"/>
      <c r="I19" s="15"/>
      <c r="J19" s="57"/>
      <c r="K19" s="57"/>
      <c r="L19" s="57"/>
      <c r="M19" s="28"/>
      <c r="N19" s="47"/>
    </row>
    <row r="20" spans="1:14" s="2" customFormat="1" ht="23.25" customHeight="1" x14ac:dyDescent="0.2">
      <c r="A20" s="5"/>
      <c r="B20" s="5"/>
      <c r="C20" s="5"/>
      <c r="D20" s="5"/>
      <c r="E20" s="5"/>
      <c r="F20" s="5"/>
      <c r="G20" s="5"/>
      <c r="H20" s="12"/>
      <c r="I20" s="14"/>
      <c r="J20" s="14"/>
      <c r="K20" s="14"/>
      <c r="L20" s="14"/>
      <c r="M20" s="12"/>
      <c r="N20" s="47"/>
    </row>
    <row r="21" spans="1:14" s="2" customFormat="1" ht="98.25" customHeight="1" x14ac:dyDescent="0.2">
      <c r="A21" s="29"/>
      <c r="B21" s="9"/>
      <c r="C21" s="4"/>
      <c r="D21" s="4"/>
      <c r="E21" s="4"/>
      <c r="F21" s="4"/>
      <c r="G21" s="4"/>
      <c r="H21" s="13"/>
      <c r="I21" s="15"/>
      <c r="J21" s="16"/>
      <c r="K21" s="16"/>
      <c r="L21" s="16"/>
      <c r="M21" s="10"/>
      <c r="N21" s="47"/>
    </row>
    <row r="22" spans="1:14" s="2" customFormat="1" ht="15.75" x14ac:dyDescent="0.2">
      <c r="A22" s="4"/>
      <c r="B22" s="9"/>
      <c r="C22" s="4"/>
      <c r="D22" s="4"/>
      <c r="E22" s="4"/>
      <c r="F22" s="4"/>
      <c r="G22" s="4"/>
      <c r="H22" s="13"/>
      <c r="I22" s="15"/>
      <c r="J22" s="16"/>
      <c r="K22" s="16"/>
      <c r="L22" s="16"/>
      <c r="M22" s="10"/>
      <c r="N22" s="47"/>
    </row>
    <row r="23" spans="1:14" s="2" customFormat="1" ht="93" customHeight="1" x14ac:dyDescent="0.2">
      <c r="A23" s="4"/>
      <c r="B23" s="9"/>
      <c r="C23" s="4"/>
      <c r="D23" s="4"/>
      <c r="E23" s="4"/>
      <c r="F23" s="4"/>
      <c r="G23" s="4"/>
      <c r="H23" s="13"/>
      <c r="I23" s="15"/>
      <c r="J23" s="16"/>
      <c r="K23" s="16"/>
      <c r="L23" s="16"/>
      <c r="M23" s="10"/>
      <c r="N23" s="47"/>
    </row>
    <row r="24" spans="1:14" s="2" customFormat="1" ht="67.5" customHeight="1" x14ac:dyDescent="0.2">
      <c r="A24" s="4"/>
      <c r="B24" s="9"/>
      <c r="C24" s="4"/>
      <c r="D24" s="4"/>
      <c r="E24" s="4"/>
      <c r="F24" s="4"/>
      <c r="G24" s="4"/>
      <c r="H24" s="13"/>
      <c r="I24" s="15"/>
      <c r="J24" s="16"/>
      <c r="K24" s="16"/>
      <c r="L24" s="16"/>
      <c r="M24" s="10"/>
      <c r="N24" s="47"/>
    </row>
    <row r="25" spans="1:14" s="2" customFormat="1" ht="21" customHeight="1" x14ac:dyDescent="0.2">
      <c r="A25" s="5"/>
      <c r="B25" s="5"/>
      <c r="C25" s="5"/>
      <c r="D25" s="5"/>
      <c r="E25" s="5"/>
      <c r="F25" s="5"/>
      <c r="G25" s="5"/>
      <c r="H25" s="12"/>
      <c r="I25" s="14"/>
      <c r="J25" s="14"/>
      <c r="K25" s="14"/>
      <c r="L25" s="14"/>
      <c r="M25" s="12"/>
      <c r="N25" s="47"/>
    </row>
    <row r="26" spans="1:14" s="2" customFormat="1" ht="40.5" customHeight="1" x14ac:dyDescent="0.2">
      <c r="A26" s="24"/>
      <c r="B26" s="24"/>
      <c r="C26" s="30"/>
      <c r="D26" s="30"/>
      <c r="E26" s="30"/>
      <c r="F26" s="30"/>
      <c r="G26" s="30"/>
      <c r="H26" s="6"/>
      <c r="I26" s="96"/>
      <c r="J26" s="58"/>
      <c r="K26" s="58"/>
      <c r="L26" s="58"/>
      <c r="M26" s="6"/>
      <c r="N26" s="47"/>
    </row>
    <row r="27" spans="1:14" s="2" customFormat="1" ht="53.25" customHeight="1" x14ac:dyDescent="0.2">
      <c r="A27" s="4"/>
      <c r="B27" s="9"/>
      <c r="C27" s="4"/>
      <c r="D27" s="4"/>
      <c r="E27" s="4"/>
      <c r="F27" s="4"/>
      <c r="G27" s="4"/>
      <c r="H27" s="13"/>
      <c r="I27" s="15"/>
      <c r="J27" s="59"/>
      <c r="K27" s="59"/>
      <c r="L27" s="59"/>
      <c r="M27" s="31"/>
      <c r="N27" s="47"/>
    </row>
    <row r="28" spans="1:14" s="2" customFormat="1" ht="69.75" customHeight="1" x14ac:dyDescent="0.2">
      <c r="A28" s="4"/>
      <c r="B28" s="9"/>
      <c r="C28" s="4"/>
      <c r="D28" s="4"/>
      <c r="E28" s="4"/>
      <c r="F28" s="4"/>
      <c r="G28" s="4"/>
      <c r="H28" s="31"/>
      <c r="I28" s="15"/>
      <c r="J28" s="59"/>
      <c r="K28" s="59"/>
      <c r="L28" s="59"/>
      <c r="M28" s="31"/>
      <c r="N28" s="47"/>
    </row>
    <row r="29" spans="1:14" s="2" customFormat="1" ht="91.5" customHeight="1" x14ac:dyDescent="0.2">
      <c r="A29" s="4"/>
      <c r="B29" s="9"/>
      <c r="C29" s="4"/>
      <c r="D29" s="4"/>
      <c r="E29" s="4"/>
      <c r="F29" s="4"/>
      <c r="G29" s="4"/>
      <c r="H29" s="13"/>
      <c r="I29" s="15"/>
      <c r="J29" s="59"/>
      <c r="K29" s="59"/>
      <c r="L29" s="59"/>
      <c r="M29" s="31"/>
      <c r="N29" s="47"/>
    </row>
    <row r="30" spans="1:14" s="2" customFormat="1" ht="150" customHeight="1" x14ac:dyDescent="0.2">
      <c r="A30" s="4"/>
      <c r="B30" s="9"/>
      <c r="C30" s="4"/>
      <c r="D30" s="4"/>
      <c r="E30" s="4"/>
      <c r="F30" s="4"/>
      <c r="G30" s="4"/>
      <c r="H30" s="31"/>
      <c r="I30" s="15"/>
      <c r="J30" s="59"/>
      <c r="K30" s="59"/>
      <c r="L30" s="59"/>
      <c r="M30" s="31"/>
      <c r="N30" s="47"/>
    </row>
    <row r="31" spans="1:14" s="2" customFormat="1" ht="21.75" customHeight="1" x14ac:dyDescent="0.2">
      <c r="A31" s="4"/>
      <c r="B31" s="5"/>
      <c r="C31" s="4"/>
      <c r="D31" s="4"/>
      <c r="E31" s="4"/>
      <c r="F31" s="4"/>
      <c r="G31" s="4"/>
      <c r="H31" s="6"/>
      <c r="I31" s="58"/>
      <c r="J31" s="58"/>
      <c r="K31" s="58"/>
      <c r="L31" s="58"/>
      <c r="M31" s="6"/>
      <c r="N31" s="47"/>
    </row>
    <row r="32" spans="1:14" s="2" customFormat="1" ht="12" customHeight="1" x14ac:dyDescent="0.2">
      <c r="A32" s="4"/>
      <c r="B32" s="5"/>
      <c r="C32" s="4"/>
      <c r="D32" s="4"/>
      <c r="E32" s="4"/>
      <c r="F32" s="4"/>
      <c r="G32" s="4"/>
      <c r="H32" s="6"/>
      <c r="I32" s="58"/>
      <c r="J32" s="58"/>
      <c r="K32" s="58"/>
      <c r="L32" s="58"/>
      <c r="M32" s="6"/>
      <c r="N32" s="47"/>
    </row>
    <row r="33" spans="1:14" s="2" customFormat="1" ht="8.25" customHeight="1" x14ac:dyDescent="0.2">
      <c r="A33" s="4"/>
      <c r="B33" s="5"/>
      <c r="C33" s="4"/>
      <c r="D33" s="4"/>
      <c r="E33" s="4"/>
      <c r="F33" s="4"/>
      <c r="G33" s="4"/>
      <c r="H33" s="6"/>
      <c r="I33" s="58"/>
      <c r="J33" s="58"/>
      <c r="K33" s="58"/>
      <c r="L33" s="58"/>
      <c r="M33" s="6"/>
      <c r="N33" s="47"/>
    </row>
    <row r="34" spans="1:14" s="2" customFormat="1" ht="33.75" customHeight="1" x14ac:dyDescent="0.2">
      <c r="A34" s="32"/>
      <c r="B34" s="33"/>
      <c r="C34" s="34"/>
      <c r="D34" s="34"/>
      <c r="E34" s="34"/>
      <c r="F34" s="34"/>
      <c r="G34" s="34"/>
      <c r="H34" s="35"/>
      <c r="I34" s="97"/>
      <c r="J34" s="13"/>
      <c r="K34" s="13"/>
      <c r="L34" s="13"/>
      <c r="M34" s="35"/>
      <c r="N34" s="47"/>
    </row>
    <row r="35" spans="1:14" s="2" customFormat="1" ht="15.75" x14ac:dyDescent="0.2">
      <c r="A35" s="4"/>
      <c r="B35" s="9"/>
      <c r="C35" s="4"/>
      <c r="D35" s="4"/>
      <c r="E35" s="4"/>
      <c r="F35" s="4"/>
      <c r="G35" s="4"/>
      <c r="H35" s="13"/>
      <c r="I35" s="15"/>
      <c r="J35" s="59"/>
      <c r="K35" s="59"/>
      <c r="L35" s="59"/>
      <c r="M35" s="31"/>
      <c r="N35" s="47"/>
    </row>
    <row r="36" spans="1:14" s="2" customFormat="1" ht="64.5" customHeight="1" x14ac:dyDescent="0.2">
      <c r="A36" s="4"/>
      <c r="B36" s="9"/>
      <c r="C36" s="4"/>
      <c r="D36" s="4"/>
      <c r="E36" s="4"/>
      <c r="F36" s="4"/>
      <c r="G36" s="4"/>
      <c r="H36" s="13"/>
      <c r="I36" s="15"/>
      <c r="J36" s="59"/>
      <c r="K36" s="59"/>
      <c r="L36" s="59"/>
      <c r="M36" s="31"/>
      <c r="N36" s="47"/>
    </row>
    <row r="37" spans="1:14" s="2" customFormat="1" ht="18" customHeight="1" x14ac:dyDescent="0.2">
      <c r="A37" s="4"/>
      <c r="B37" s="5"/>
      <c r="C37" s="4"/>
      <c r="D37" s="4"/>
      <c r="E37" s="4"/>
      <c r="F37" s="4"/>
      <c r="G37" s="4"/>
      <c r="H37" s="6"/>
      <c r="I37" s="15"/>
      <c r="J37" s="58"/>
      <c r="K37" s="58"/>
      <c r="L37" s="58"/>
      <c r="M37" s="6"/>
      <c r="N37" s="47"/>
    </row>
    <row r="38" spans="1:14" s="2" customFormat="1" ht="15.75" x14ac:dyDescent="0.2">
      <c r="A38" s="5"/>
      <c r="B38" s="5"/>
      <c r="C38" s="5"/>
      <c r="D38" s="5"/>
      <c r="E38" s="5"/>
      <c r="F38" s="5"/>
      <c r="G38" s="5"/>
      <c r="H38" s="36"/>
      <c r="I38" s="36"/>
      <c r="J38" s="36"/>
      <c r="K38" s="36"/>
      <c r="L38" s="36"/>
      <c r="M38" s="36"/>
      <c r="N38" s="47"/>
    </row>
    <row r="39" spans="1:14" s="2" customFormat="1" x14ac:dyDescent="0.2">
      <c r="A39" s="37"/>
      <c r="B39" s="38"/>
      <c r="C39" s="37"/>
      <c r="D39" s="37"/>
      <c r="E39" s="37"/>
      <c r="F39" s="37"/>
      <c r="G39" s="37"/>
      <c r="H39" s="39"/>
      <c r="I39" s="98"/>
      <c r="J39" s="98"/>
      <c r="K39" s="60"/>
      <c r="L39" s="60"/>
      <c r="M39" s="39"/>
      <c r="N39" s="47"/>
    </row>
    <row r="40" spans="1:14" s="2" customFormat="1" x14ac:dyDescent="0.2">
      <c r="A40" s="37"/>
      <c r="B40" s="37"/>
      <c r="C40" s="37"/>
      <c r="D40" s="37"/>
      <c r="E40" s="37"/>
      <c r="F40" s="37"/>
      <c r="G40" s="37"/>
      <c r="H40" s="40"/>
      <c r="I40" s="99"/>
      <c r="J40" s="100"/>
      <c r="K40" s="61"/>
      <c r="L40" s="61"/>
      <c r="M40" s="40"/>
      <c r="N40" s="47"/>
    </row>
    <row r="41" spans="1:14" s="2" customFormat="1" x14ac:dyDescent="0.2">
      <c r="A41" s="37"/>
      <c r="B41" s="37"/>
      <c r="C41" s="37"/>
      <c r="D41" s="37"/>
      <c r="E41" s="37"/>
      <c r="F41" s="37"/>
      <c r="G41" s="37"/>
      <c r="H41" s="41"/>
      <c r="I41" s="99"/>
      <c r="J41" s="99"/>
      <c r="K41" s="62"/>
      <c r="L41" s="62"/>
      <c r="M41" s="41"/>
      <c r="N41" s="47"/>
    </row>
    <row r="42" spans="1:14" s="2" customFormat="1" ht="15.75" x14ac:dyDescent="0.25">
      <c r="A42" s="42"/>
      <c r="B42" s="43"/>
      <c r="C42" s="43"/>
      <c r="D42" s="43"/>
      <c r="E42" s="43"/>
      <c r="F42" s="43"/>
      <c r="G42" s="43"/>
      <c r="H42" s="41"/>
      <c r="I42" s="99"/>
      <c r="J42" s="99"/>
      <c r="K42" s="62"/>
      <c r="L42" s="62"/>
      <c r="M42" s="41"/>
      <c r="N42" s="47"/>
    </row>
    <row r="43" spans="1:14" s="2" customFormat="1" x14ac:dyDescent="0.2">
      <c r="A43" s="11"/>
      <c r="B43" s="11"/>
      <c r="C43" s="11"/>
      <c r="D43" s="11"/>
      <c r="E43" s="11"/>
      <c r="F43" s="11"/>
      <c r="G43" s="11"/>
      <c r="H43" s="11"/>
      <c r="I43" s="101"/>
      <c r="J43" s="101"/>
      <c r="K43" s="63"/>
      <c r="L43" s="63"/>
      <c r="M43" s="11"/>
      <c r="N43" s="47"/>
    </row>
    <row r="44" spans="1:14" s="2" customFormat="1" x14ac:dyDescent="0.2">
      <c r="A44" s="11"/>
      <c r="B44" s="11"/>
      <c r="C44" s="11"/>
      <c r="D44" s="11"/>
      <c r="E44" s="11"/>
      <c r="F44" s="11"/>
      <c r="G44" s="11"/>
      <c r="H44" s="11"/>
      <c r="I44" s="101"/>
      <c r="J44" s="101"/>
      <c r="K44" s="63"/>
      <c r="L44" s="63"/>
      <c r="M44" s="11"/>
      <c r="N44" s="47"/>
    </row>
    <row r="45" spans="1:14" s="2" customFormat="1" x14ac:dyDescent="0.2">
      <c r="A45" s="11"/>
      <c r="B45" s="11"/>
      <c r="C45" s="11"/>
      <c r="D45" s="11"/>
      <c r="E45" s="11"/>
      <c r="F45" s="11"/>
      <c r="G45" s="11"/>
      <c r="H45" s="11"/>
      <c r="I45" s="101"/>
      <c r="J45" s="101"/>
      <c r="K45" s="63"/>
      <c r="L45" s="63"/>
      <c r="M45" s="11"/>
      <c r="N45" s="47"/>
    </row>
    <row r="46" spans="1:14" s="2" customFormat="1" x14ac:dyDescent="0.2">
      <c r="A46" s="11"/>
      <c r="B46" s="11"/>
      <c r="C46" s="11"/>
      <c r="D46" s="11"/>
      <c r="E46" s="11"/>
      <c r="F46" s="11"/>
      <c r="G46" s="11"/>
      <c r="H46" s="11"/>
      <c r="I46" s="101"/>
      <c r="J46" s="101"/>
      <c r="K46" s="63"/>
      <c r="L46" s="63"/>
      <c r="M46" s="11"/>
      <c r="N46" s="47"/>
    </row>
    <row r="47" spans="1:14" s="2" customFormat="1" x14ac:dyDescent="0.2">
      <c r="A47" s="11"/>
      <c r="B47" s="11"/>
      <c r="C47" s="11"/>
      <c r="D47" s="11"/>
      <c r="E47" s="11"/>
      <c r="F47" s="11"/>
      <c r="G47" s="11"/>
      <c r="H47" s="11"/>
      <c r="I47" s="101"/>
      <c r="J47" s="101"/>
      <c r="K47" s="63"/>
      <c r="L47" s="63"/>
      <c r="M47" s="11"/>
      <c r="N47" s="47"/>
    </row>
    <row r="48" spans="1:14" s="2" customFormat="1" x14ac:dyDescent="0.2">
      <c r="A48" s="11"/>
      <c r="B48" s="11"/>
      <c r="C48" s="11"/>
      <c r="D48" s="11"/>
      <c r="E48" s="11"/>
      <c r="F48" s="11"/>
      <c r="G48" s="11"/>
      <c r="H48" s="11"/>
      <c r="I48" s="101"/>
      <c r="J48" s="101"/>
      <c r="K48" s="63"/>
      <c r="L48" s="63"/>
      <c r="M48" s="11"/>
      <c r="N48" s="47"/>
    </row>
    <row r="49" spans="1:14" s="2" customFormat="1" x14ac:dyDescent="0.2">
      <c r="A49" s="11"/>
      <c r="B49" s="11"/>
      <c r="C49" s="11"/>
      <c r="D49" s="11"/>
      <c r="E49" s="11"/>
      <c r="F49" s="11"/>
      <c r="G49" s="11"/>
      <c r="H49" s="11"/>
      <c r="I49" s="101"/>
      <c r="J49" s="101"/>
      <c r="K49" s="63"/>
      <c r="L49" s="63"/>
      <c r="M49" s="11"/>
      <c r="N49" s="47"/>
    </row>
    <row r="50" spans="1:14" s="2" customFormat="1" x14ac:dyDescent="0.2">
      <c r="A50" s="11"/>
      <c r="B50" s="11"/>
      <c r="C50" s="11"/>
      <c r="D50" s="11"/>
      <c r="E50" s="11"/>
      <c r="F50" s="11"/>
      <c r="G50" s="11"/>
      <c r="H50" s="11"/>
      <c r="I50" s="101"/>
      <c r="J50" s="101"/>
      <c r="K50" s="63"/>
      <c r="L50" s="63"/>
      <c r="M50" s="11"/>
      <c r="N50" s="47"/>
    </row>
    <row r="51" spans="1:14" s="2" customFormat="1" x14ac:dyDescent="0.2">
      <c r="A51" s="11"/>
      <c r="B51" s="11"/>
      <c r="C51" s="11"/>
      <c r="D51" s="11"/>
      <c r="E51" s="11"/>
      <c r="F51" s="11"/>
      <c r="G51" s="11"/>
      <c r="H51" s="11"/>
      <c r="I51" s="101"/>
      <c r="J51" s="101"/>
      <c r="K51" s="63"/>
      <c r="L51" s="63"/>
      <c r="M51" s="11"/>
      <c r="N51" s="47"/>
    </row>
    <row r="52" spans="1:14" s="2" customFormat="1" x14ac:dyDescent="0.2">
      <c r="A52" s="11"/>
      <c r="B52" s="11"/>
      <c r="C52" s="11"/>
      <c r="D52" s="11"/>
      <c r="E52" s="11"/>
      <c r="F52" s="11"/>
      <c r="G52" s="11"/>
      <c r="H52" s="11"/>
      <c r="I52" s="101"/>
      <c r="J52" s="101"/>
      <c r="K52" s="63"/>
      <c r="L52" s="63"/>
      <c r="M52" s="11"/>
      <c r="N52" s="47"/>
    </row>
    <row r="53" spans="1:14" s="2" customFormat="1" x14ac:dyDescent="0.2">
      <c r="A53" s="11"/>
      <c r="B53" s="11"/>
      <c r="C53" s="11"/>
      <c r="D53" s="11"/>
      <c r="E53" s="11"/>
      <c r="F53" s="11"/>
      <c r="G53" s="11"/>
      <c r="H53" s="11"/>
      <c r="I53" s="101"/>
      <c r="J53" s="101"/>
      <c r="K53" s="63"/>
      <c r="L53" s="63"/>
      <c r="M53" s="11"/>
      <c r="N53" s="47"/>
    </row>
    <row r="54" spans="1:14" s="2" customFormat="1" x14ac:dyDescent="0.2">
      <c r="A54" s="11"/>
      <c r="B54" s="11"/>
      <c r="C54" s="11"/>
      <c r="D54" s="11"/>
      <c r="E54" s="11"/>
      <c r="F54" s="11"/>
      <c r="G54" s="11"/>
      <c r="H54" s="11"/>
      <c r="I54" s="101"/>
      <c r="J54" s="101"/>
      <c r="K54" s="63"/>
      <c r="L54" s="63"/>
      <c r="M54" s="11"/>
      <c r="N54" s="47"/>
    </row>
    <row r="55" spans="1:14" s="2" customFormat="1" x14ac:dyDescent="0.2">
      <c r="A55" s="11"/>
      <c r="B55" s="11"/>
      <c r="C55" s="11"/>
      <c r="D55" s="11"/>
      <c r="E55" s="11"/>
      <c r="F55" s="11"/>
      <c r="G55" s="11"/>
      <c r="H55" s="11"/>
      <c r="I55" s="101"/>
      <c r="J55" s="101"/>
      <c r="K55" s="63"/>
      <c r="L55" s="63"/>
      <c r="M55" s="11"/>
      <c r="N55" s="47"/>
    </row>
  </sheetData>
  <mergeCells count="10">
    <mergeCell ref="N4:N5"/>
    <mergeCell ref="B7:C7"/>
    <mergeCell ref="C8:C10"/>
    <mergeCell ref="H1:M1"/>
    <mergeCell ref="B3:M3"/>
    <mergeCell ref="A4:A5"/>
    <mergeCell ref="B4:B5"/>
    <mergeCell ref="C4:C5"/>
    <mergeCell ref="D4:G4"/>
    <mergeCell ref="H4:M4"/>
  </mergeCells>
  <pageMargins left="0.59055118110236227" right="0.27559055118110237" top="0.9055118110236221" bottom="0.15748031496062992" header="0.51181102362204722" footer="0.51181102362204722"/>
  <pageSetup paperSize="9" scale="5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8"/>
  <sheetViews>
    <sheetView view="pageBreakPreview" zoomScale="90" zoomScaleNormal="100" zoomScaleSheetLayoutView="90" workbookViewId="0">
      <selection sqref="A1:N47"/>
    </sheetView>
  </sheetViews>
  <sheetFormatPr defaultRowHeight="12.75" x14ac:dyDescent="0.2"/>
  <cols>
    <col min="1" max="1" width="8.28515625" customWidth="1"/>
    <col min="2" max="2" width="66.85546875" customWidth="1"/>
    <col min="3" max="3" width="28.28515625" customWidth="1"/>
    <col min="4" max="4" width="11.5703125" customWidth="1"/>
    <col min="5" max="5" width="10.140625" customWidth="1"/>
    <col min="6" max="6" width="15.85546875" customWidth="1"/>
    <col min="7" max="7" width="13.85546875" customWidth="1"/>
    <col min="8" max="8" width="18.28515625" customWidth="1"/>
    <col min="9" max="9" width="15.7109375" style="102" customWidth="1"/>
    <col min="10" max="10" width="17.28515625" style="102" customWidth="1"/>
    <col min="11" max="12" width="17" style="2" customWidth="1"/>
    <col min="13" max="13" width="16.7109375" customWidth="1"/>
    <col min="14" max="14" width="17.28515625" style="47" customWidth="1"/>
    <col min="15" max="43" width="9.140625" style="2"/>
  </cols>
  <sheetData>
    <row r="1" spans="1:14" ht="137.25" customHeight="1" x14ac:dyDescent="0.3">
      <c r="A1" s="67"/>
      <c r="B1" s="67"/>
      <c r="C1" s="67"/>
      <c r="D1" s="67"/>
      <c r="E1" s="67"/>
      <c r="F1" s="67"/>
      <c r="G1" s="67"/>
      <c r="H1" s="162" t="s">
        <v>279</v>
      </c>
      <c r="I1" s="162"/>
      <c r="J1" s="162"/>
      <c r="K1" s="162"/>
      <c r="L1" s="162"/>
      <c r="M1" s="162"/>
      <c r="N1" s="79"/>
    </row>
    <row r="2" spans="1:14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4" ht="24.75" customHeight="1" x14ac:dyDescent="0.3">
      <c r="A3" s="68"/>
      <c r="B3" s="193" t="s">
        <v>246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4" ht="27.75" customHeight="1" x14ac:dyDescent="0.2">
      <c r="A4" s="166" t="s">
        <v>0</v>
      </c>
      <c r="B4" s="166" t="s">
        <v>59</v>
      </c>
      <c r="C4" s="166" t="s">
        <v>60</v>
      </c>
      <c r="D4" s="168" t="s">
        <v>61</v>
      </c>
      <c r="E4" s="169"/>
      <c r="F4" s="169"/>
      <c r="G4" s="170"/>
      <c r="H4" s="166" t="s">
        <v>66</v>
      </c>
      <c r="I4" s="166"/>
      <c r="J4" s="166"/>
      <c r="K4" s="166"/>
      <c r="L4" s="166"/>
      <c r="M4" s="166"/>
      <c r="N4" s="182" t="s">
        <v>118</v>
      </c>
    </row>
    <row r="5" spans="1:14" ht="23.25" customHeight="1" x14ac:dyDescent="0.2">
      <c r="A5" s="167"/>
      <c r="B5" s="167"/>
      <c r="C5" s="167"/>
      <c r="D5" s="72" t="s">
        <v>62</v>
      </c>
      <c r="E5" s="72" t="s">
        <v>63</v>
      </c>
      <c r="F5" s="72" t="s">
        <v>64</v>
      </c>
      <c r="G5" s="72" t="s">
        <v>65</v>
      </c>
      <c r="H5" s="124">
        <v>2022</v>
      </c>
      <c r="I5" s="124">
        <v>2023</v>
      </c>
      <c r="J5" s="124">
        <v>2024</v>
      </c>
      <c r="K5" s="124">
        <v>2025</v>
      </c>
      <c r="L5" s="124">
        <v>2026</v>
      </c>
      <c r="M5" s="124">
        <v>2027</v>
      </c>
      <c r="N5" s="183"/>
    </row>
    <row r="6" spans="1:14" ht="23.25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80">
        <v>8</v>
      </c>
      <c r="I6" s="80">
        <v>9</v>
      </c>
      <c r="J6" s="80">
        <v>10</v>
      </c>
      <c r="K6" s="80">
        <v>11</v>
      </c>
      <c r="L6" s="80">
        <v>12</v>
      </c>
      <c r="M6" s="80">
        <v>13</v>
      </c>
      <c r="N6" s="78">
        <v>14</v>
      </c>
    </row>
    <row r="7" spans="1:14" s="47" customFormat="1" ht="24.75" customHeight="1" x14ac:dyDescent="0.2">
      <c r="A7" s="69"/>
      <c r="B7" s="154" t="s">
        <v>27</v>
      </c>
      <c r="C7" s="155"/>
      <c r="D7" s="71">
        <v>557</v>
      </c>
      <c r="E7" s="75" t="s">
        <v>78</v>
      </c>
      <c r="F7" s="75" t="s">
        <v>79</v>
      </c>
      <c r="G7" s="75" t="s">
        <v>69</v>
      </c>
      <c r="H7" s="105">
        <f>SUM(H8:H20)+H25+H32+H33+H34+H38+H41+H36+H43+H42</f>
        <v>494331.19900999992</v>
      </c>
      <c r="I7" s="105">
        <f>SUM(I8:I20)+I25+I32+I33+I34+I38+I41+I36+I43+I42</f>
        <v>614708.99120000005</v>
      </c>
      <c r="J7" s="105">
        <f>SUM(J8:J20)+J25+J32+J33+J34+J38+J41+J36+J43+J42+J30+J26+J39+J44+J40+J46</f>
        <v>694223.85027000005</v>
      </c>
      <c r="K7" s="105">
        <f>SUM(K8:K20)+K25+K32+K33+K34+K38+K41+K36+K43+K42+K30+K26+K39+K44+K27+K28+K29+K31+K45+K46+K47</f>
        <v>790901.60030999989</v>
      </c>
      <c r="L7" s="105">
        <f t="shared" ref="L7" si="0">SUM(L8:L20)+L25+L32+L33+L34+L38+L41+L36+L43+L42+L30+L26+L39+L44+L27+L28+L29+L31+L45+L46+L47</f>
        <v>827876.54999999981</v>
      </c>
      <c r="M7" s="105">
        <f t="shared" ref="M7" si="1">SUM(M8:M20)+M25+M32+M33+M34+M38+M41+M36+M43+M42+M30+M26+M39+M44+M27+M28+M29+M31+M45+M46+M47</f>
        <v>854627.66364000004</v>
      </c>
      <c r="N7" s="105">
        <f>SUM(N8:N20)+N25+N32+N33+N34+N38+N41+N36</f>
        <v>4073717.3099799999</v>
      </c>
    </row>
    <row r="8" spans="1:14" s="2" customFormat="1" ht="65.25" customHeight="1" x14ac:dyDescent="0.2">
      <c r="A8" s="128" t="s">
        <v>9</v>
      </c>
      <c r="B8" s="134" t="s">
        <v>5</v>
      </c>
      <c r="C8" s="174" t="s">
        <v>77</v>
      </c>
      <c r="D8" s="131">
        <v>557</v>
      </c>
      <c r="E8" s="119" t="s">
        <v>78</v>
      </c>
      <c r="F8" s="76" t="s">
        <v>80</v>
      </c>
      <c r="G8" s="76" t="s">
        <v>81</v>
      </c>
      <c r="H8" s="84">
        <v>60405.91158</v>
      </c>
      <c r="I8" s="84">
        <v>75035.44</v>
      </c>
      <c r="J8" s="84">
        <v>15181.461090000001</v>
      </c>
      <c r="K8" s="84">
        <v>0</v>
      </c>
      <c r="L8" s="84">
        <v>0</v>
      </c>
      <c r="M8" s="83">
        <v>0</v>
      </c>
      <c r="N8" s="83">
        <f t="shared" ref="N8:N47" si="2">SUM(H8:M8)</f>
        <v>150622.81267000001</v>
      </c>
    </row>
    <row r="9" spans="1:14" s="2" customFormat="1" ht="33.75" customHeight="1" x14ac:dyDescent="0.2">
      <c r="A9" s="128" t="s">
        <v>12</v>
      </c>
      <c r="B9" s="134" t="s">
        <v>6</v>
      </c>
      <c r="C9" s="174"/>
      <c r="D9" s="131">
        <v>557</v>
      </c>
      <c r="E9" s="119" t="s">
        <v>78</v>
      </c>
      <c r="F9" s="76" t="s">
        <v>80</v>
      </c>
      <c r="G9" s="76" t="s">
        <v>82</v>
      </c>
      <c r="H9" s="84">
        <v>49346.142229999998</v>
      </c>
      <c r="I9" s="84">
        <v>76474.997709999996</v>
      </c>
      <c r="J9" s="84">
        <v>6462.8660499999996</v>
      </c>
      <c r="K9" s="84">
        <v>0</v>
      </c>
      <c r="L9" s="84">
        <v>0</v>
      </c>
      <c r="M9" s="83">
        <v>0</v>
      </c>
      <c r="N9" s="83">
        <f t="shared" si="2"/>
        <v>132284.00599000001</v>
      </c>
    </row>
    <row r="10" spans="1:14" s="2" customFormat="1" ht="30.75" customHeight="1" x14ac:dyDescent="0.2">
      <c r="A10" s="124" t="s">
        <v>4</v>
      </c>
      <c r="B10" s="134" t="s">
        <v>132</v>
      </c>
      <c r="C10" s="174"/>
      <c r="D10" s="131">
        <v>557</v>
      </c>
      <c r="E10" s="119" t="s">
        <v>78</v>
      </c>
      <c r="F10" s="76" t="s">
        <v>80</v>
      </c>
      <c r="G10" s="76" t="s">
        <v>127</v>
      </c>
      <c r="H10" s="84">
        <v>200</v>
      </c>
      <c r="I10" s="84">
        <v>68.858270000000005</v>
      </c>
      <c r="J10" s="84">
        <v>0</v>
      </c>
      <c r="K10" s="84">
        <v>0</v>
      </c>
      <c r="L10" s="84">
        <v>0</v>
      </c>
      <c r="M10" s="84">
        <v>0</v>
      </c>
      <c r="N10" s="83">
        <f t="shared" si="2"/>
        <v>268.85827</v>
      </c>
    </row>
    <row r="11" spans="1:14" s="2" customFormat="1" ht="27" customHeight="1" x14ac:dyDescent="0.2">
      <c r="A11" s="128" t="s">
        <v>22</v>
      </c>
      <c r="B11" s="134" t="s">
        <v>7</v>
      </c>
      <c r="C11" s="174"/>
      <c r="D11" s="131">
        <v>557</v>
      </c>
      <c r="E11" s="119" t="s">
        <v>78</v>
      </c>
      <c r="F11" s="76" t="s">
        <v>80</v>
      </c>
      <c r="G11" s="76" t="s">
        <v>83</v>
      </c>
      <c r="H11" s="84">
        <v>1537.0724700000001</v>
      </c>
      <c r="I11" s="84">
        <v>12829.728730000001</v>
      </c>
      <c r="J11" s="84">
        <v>30.008679999999998</v>
      </c>
      <c r="K11" s="84">
        <v>0</v>
      </c>
      <c r="L11" s="84">
        <v>0</v>
      </c>
      <c r="M11" s="83">
        <v>0</v>
      </c>
      <c r="N11" s="83">
        <f t="shared" si="2"/>
        <v>14396.809880000003</v>
      </c>
    </row>
    <row r="12" spans="1:14" s="2" customFormat="1" ht="32.25" customHeight="1" x14ac:dyDescent="0.2">
      <c r="A12" s="128" t="s">
        <v>14</v>
      </c>
      <c r="B12" s="134" t="s">
        <v>10</v>
      </c>
      <c r="C12" s="174"/>
      <c r="D12" s="131">
        <v>557</v>
      </c>
      <c r="E12" s="119" t="s">
        <v>78</v>
      </c>
      <c r="F12" s="76" t="s">
        <v>80</v>
      </c>
      <c r="G12" s="76" t="s">
        <v>73</v>
      </c>
      <c r="H12" s="84">
        <v>0</v>
      </c>
      <c r="I12" s="84">
        <v>0</v>
      </c>
      <c r="J12" s="84">
        <v>149421.59643999999</v>
      </c>
      <c r="K12" s="84">
        <v>179610.70040999999</v>
      </c>
      <c r="L12" s="84">
        <v>168745.125</v>
      </c>
      <c r="M12" s="83">
        <v>152222.103</v>
      </c>
      <c r="N12" s="83">
        <f t="shared" si="2"/>
        <v>649999.52484999993</v>
      </c>
    </row>
    <row r="13" spans="1:14" s="2" customFormat="1" ht="25.5" customHeight="1" x14ac:dyDescent="0.2">
      <c r="A13" s="178" t="s">
        <v>23</v>
      </c>
      <c r="B13" s="195" t="s">
        <v>16</v>
      </c>
      <c r="C13" s="174"/>
      <c r="D13" s="131">
        <v>557</v>
      </c>
      <c r="E13" s="119" t="s">
        <v>78</v>
      </c>
      <c r="F13" s="76" t="s">
        <v>84</v>
      </c>
      <c r="G13" s="76" t="s">
        <v>82</v>
      </c>
      <c r="H13" s="84">
        <v>4033.8878800000002</v>
      </c>
      <c r="I13" s="84">
        <v>3538.3795599999999</v>
      </c>
      <c r="J13" s="84">
        <v>0</v>
      </c>
      <c r="K13" s="84">
        <v>0</v>
      </c>
      <c r="L13" s="84">
        <v>0</v>
      </c>
      <c r="M13" s="83">
        <v>0</v>
      </c>
      <c r="N13" s="83">
        <f t="shared" si="2"/>
        <v>7572.2674399999996</v>
      </c>
    </row>
    <row r="14" spans="1:14" s="2" customFormat="1" ht="25.5" customHeight="1" x14ac:dyDescent="0.2">
      <c r="A14" s="178"/>
      <c r="B14" s="195"/>
      <c r="C14" s="174"/>
      <c r="D14" s="131">
        <v>557</v>
      </c>
      <c r="E14" s="119" t="s">
        <v>78</v>
      </c>
      <c r="F14" s="76" t="s">
        <v>84</v>
      </c>
      <c r="G14" s="76" t="s">
        <v>73</v>
      </c>
      <c r="H14" s="84">
        <v>0</v>
      </c>
      <c r="I14" s="84">
        <v>0</v>
      </c>
      <c r="J14" s="84">
        <v>1435.1230599999999</v>
      </c>
      <c r="K14" s="84">
        <v>223.48204000000001</v>
      </c>
      <c r="L14" s="84">
        <v>0</v>
      </c>
      <c r="M14" s="83">
        <v>0</v>
      </c>
      <c r="N14" s="83">
        <f t="shared" si="2"/>
        <v>1658.6051</v>
      </c>
    </row>
    <row r="15" spans="1:14" s="2" customFormat="1" ht="33" customHeight="1" x14ac:dyDescent="0.2">
      <c r="A15" s="190" t="s">
        <v>136</v>
      </c>
      <c r="B15" s="195" t="s">
        <v>270</v>
      </c>
      <c r="C15" s="174"/>
      <c r="D15" s="131">
        <v>557</v>
      </c>
      <c r="E15" s="119" t="s">
        <v>78</v>
      </c>
      <c r="F15" s="76" t="s">
        <v>112</v>
      </c>
      <c r="G15" s="76" t="s">
        <v>82</v>
      </c>
      <c r="H15" s="84">
        <v>17338.3</v>
      </c>
      <c r="I15" s="84">
        <f>20952.5+1907.4</f>
        <v>22859.9</v>
      </c>
      <c r="J15" s="84">
        <v>1995.9838500000001</v>
      </c>
      <c r="K15" s="84">
        <v>0</v>
      </c>
      <c r="L15" s="84">
        <v>0</v>
      </c>
      <c r="M15" s="84">
        <v>0</v>
      </c>
      <c r="N15" s="83">
        <f t="shared" si="2"/>
        <v>42194.183849999994</v>
      </c>
    </row>
    <row r="16" spans="1:14" s="2" customFormat="1" ht="37.5" customHeight="1" x14ac:dyDescent="0.2">
      <c r="A16" s="190"/>
      <c r="B16" s="195"/>
      <c r="C16" s="174"/>
      <c r="D16" s="131">
        <v>557</v>
      </c>
      <c r="E16" s="119" t="s">
        <v>78</v>
      </c>
      <c r="F16" s="76" t="s">
        <v>112</v>
      </c>
      <c r="G16" s="76" t="s">
        <v>73</v>
      </c>
      <c r="H16" s="84">
        <v>0</v>
      </c>
      <c r="I16" s="84">
        <v>0</v>
      </c>
      <c r="J16" s="84">
        <v>16052.066150000001</v>
      </c>
      <c r="K16" s="84">
        <v>22545.4</v>
      </c>
      <c r="L16" s="84">
        <v>20639.7</v>
      </c>
      <c r="M16" s="84">
        <v>19961.400000000001</v>
      </c>
      <c r="N16" s="83">
        <f t="shared" si="2"/>
        <v>79198.566149999999</v>
      </c>
    </row>
    <row r="17" spans="1:14" s="2" customFormat="1" ht="39" customHeight="1" x14ac:dyDescent="0.2">
      <c r="A17" s="178" t="s">
        <v>55</v>
      </c>
      <c r="B17" s="195" t="s">
        <v>58</v>
      </c>
      <c r="C17" s="174"/>
      <c r="D17" s="131">
        <v>557</v>
      </c>
      <c r="E17" s="119" t="s">
        <v>78</v>
      </c>
      <c r="F17" s="76" t="s">
        <v>87</v>
      </c>
      <c r="G17" s="76" t="s">
        <v>82</v>
      </c>
      <c r="H17" s="84">
        <v>7900.75</v>
      </c>
      <c r="I17" s="84">
        <v>9679.14</v>
      </c>
      <c r="J17" s="84">
        <v>2076.0418399999999</v>
      </c>
      <c r="K17" s="84">
        <v>0</v>
      </c>
      <c r="L17" s="84">
        <v>0</v>
      </c>
      <c r="M17" s="84">
        <v>0</v>
      </c>
      <c r="N17" s="84">
        <f t="shared" si="2"/>
        <v>19655.931839999997</v>
      </c>
    </row>
    <row r="18" spans="1:14" s="2" customFormat="1" ht="39" customHeight="1" x14ac:dyDescent="0.2">
      <c r="A18" s="178"/>
      <c r="B18" s="195"/>
      <c r="C18" s="174"/>
      <c r="D18" s="131">
        <v>557</v>
      </c>
      <c r="E18" s="119" t="s">
        <v>78</v>
      </c>
      <c r="F18" s="76" t="s">
        <v>87</v>
      </c>
      <c r="G18" s="76" t="s">
        <v>73</v>
      </c>
      <c r="H18" s="84">
        <v>0</v>
      </c>
      <c r="I18" s="84">
        <v>0</v>
      </c>
      <c r="J18" s="84">
        <v>9664.9081600000009</v>
      </c>
      <c r="K18" s="84">
        <v>12884.3</v>
      </c>
      <c r="L18" s="84">
        <v>12884.3</v>
      </c>
      <c r="M18" s="84">
        <v>12884.3</v>
      </c>
      <c r="N18" s="84">
        <f t="shared" si="2"/>
        <v>48317.80816</v>
      </c>
    </row>
    <row r="19" spans="1:14" s="2" customFormat="1" ht="63.75" customHeight="1" x14ac:dyDescent="0.2">
      <c r="A19" s="128" t="s">
        <v>137</v>
      </c>
      <c r="B19" s="134" t="s">
        <v>150</v>
      </c>
      <c r="C19" s="174"/>
      <c r="D19" s="131">
        <v>557</v>
      </c>
      <c r="E19" s="119" t="s">
        <v>78</v>
      </c>
      <c r="F19" s="76" t="s">
        <v>87</v>
      </c>
      <c r="G19" s="76" t="s">
        <v>149</v>
      </c>
      <c r="H19" s="84">
        <v>0</v>
      </c>
      <c r="I19" s="84">
        <v>75.459999999999994</v>
      </c>
      <c r="J19" s="84">
        <v>153.1</v>
      </c>
      <c r="K19" s="84">
        <v>108.8</v>
      </c>
      <c r="L19" s="84">
        <v>108.8</v>
      </c>
      <c r="M19" s="84">
        <v>108.8</v>
      </c>
      <c r="N19" s="84">
        <f t="shared" si="2"/>
        <v>554.96</v>
      </c>
    </row>
    <row r="20" spans="1:14" s="2" customFormat="1" ht="49.5" customHeight="1" x14ac:dyDescent="0.2">
      <c r="A20" s="128" t="s">
        <v>138</v>
      </c>
      <c r="B20" s="134" t="s">
        <v>8</v>
      </c>
      <c r="C20" s="174"/>
      <c r="D20" s="131">
        <v>557</v>
      </c>
      <c r="E20" s="119" t="s">
        <v>78</v>
      </c>
      <c r="F20" s="76" t="s">
        <v>86</v>
      </c>
      <c r="G20" s="76" t="s">
        <v>69</v>
      </c>
      <c r="H20" s="85">
        <f>SUM(H21:H22)</f>
        <v>319783.46299999999</v>
      </c>
      <c r="I20" s="85">
        <f>SUM(I21:I23)</f>
        <v>376342.37400000001</v>
      </c>
      <c r="J20" s="85">
        <f>SUM(J21:J24)</f>
        <v>433250.33500000002</v>
      </c>
      <c r="K20" s="85">
        <f t="shared" ref="K20:M20" si="3">SUM(K21:K24)</f>
        <v>522154.84600000002</v>
      </c>
      <c r="L20" s="85">
        <f t="shared" si="3"/>
        <v>578596.42099999997</v>
      </c>
      <c r="M20" s="85">
        <f t="shared" si="3"/>
        <v>622260.14</v>
      </c>
      <c r="N20" s="86">
        <f t="shared" si="2"/>
        <v>2852387.5790000004</v>
      </c>
    </row>
    <row r="21" spans="1:14" s="2" customFormat="1" ht="61.5" customHeight="1" x14ac:dyDescent="0.2">
      <c r="A21" s="128" t="s">
        <v>211</v>
      </c>
      <c r="B21" s="134" t="s">
        <v>5</v>
      </c>
      <c r="C21" s="174"/>
      <c r="D21" s="131">
        <v>557</v>
      </c>
      <c r="E21" s="119" t="s">
        <v>78</v>
      </c>
      <c r="F21" s="76" t="s">
        <v>86</v>
      </c>
      <c r="G21" s="76" t="s">
        <v>81</v>
      </c>
      <c r="H21" s="84">
        <v>287770.46299999999</v>
      </c>
      <c r="I21" s="84">
        <v>335823.17754</v>
      </c>
      <c r="J21" s="84">
        <v>73772.819140000007</v>
      </c>
      <c r="K21" s="84">
        <v>0</v>
      </c>
      <c r="L21" s="84">
        <v>0</v>
      </c>
      <c r="M21" s="83">
        <v>0</v>
      </c>
      <c r="N21" s="83">
        <f t="shared" si="2"/>
        <v>697366.45968000009</v>
      </c>
    </row>
    <row r="22" spans="1:14" s="2" customFormat="1" ht="33" customHeight="1" x14ac:dyDescent="0.2">
      <c r="A22" s="128" t="s">
        <v>212</v>
      </c>
      <c r="B22" s="134" t="s">
        <v>6</v>
      </c>
      <c r="C22" s="174"/>
      <c r="D22" s="131">
        <v>557</v>
      </c>
      <c r="E22" s="119" t="s">
        <v>78</v>
      </c>
      <c r="F22" s="76" t="s">
        <v>86</v>
      </c>
      <c r="G22" s="76" t="s">
        <v>82</v>
      </c>
      <c r="H22" s="84">
        <v>32013</v>
      </c>
      <c r="I22" s="84">
        <v>40508.050000000003</v>
      </c>
      <c r="J22" s="84">
        <v>346.83731</v>
      </c>
      <c r="K22" s="84">
        <v>0</v>
      </c>
      <c r="L22" s="84">
        <v>0</v>
      </c>
      <c r="M22" s="83">
        <v>0</v>
      </c>
      <c r="N22" s="83">
        <f t="shared" si="2"/>
        <v>72867.887310000006</v>
      </c>
    </row>
    <row r="23" spans="1:14" s="2" customFormat="1" ht="27.75" customHeight="1" x14ac:dyDescent="0.2">
      <c r="A23" s="128" t="s">
        <v>213</v>
      </c>
      <c r="B23" s="134" t="s">
        <v>7</v>
      </c>
      <c r="C23" s="174"/>
      <c r="D23" s="131">
        <v>557</v>
      </c>
      <c r="E23" s="119" t="s">
        <v>78</v>
      </c>
      <c r="F23" s="76" t="s">
        <v>86</v>
      </c>
      <c r="G23" s="76" t="s">
        <v>83</v>
      </c>
      <c r="H23" s="84">
        <v>0</v>
      </c>
      <c r="I23" s="84">
        <v>11.146459999999999</v>
      </c>
      <c r="J23" s="84">
        <v>0</v>
      </c>
      <c r="K23" s="84">
        <v>0</v>
      </c>
      <c r="L23" s="84">
        <v>0</v>
      </c>
      <c r="M23" s="91">
        <v>0</v>
      </c>
      <c r="N23" s="83">
        <f t="shared" si="2"/>
        <v>11.146459999999999</v>
      </c>
    </row>
    <row r="24" spans="1:14" s="2" customFormat="1" ht="36" customHeight="1" x14ac:dyDescent="0.2">
      <c r="A24" s="128" t="s">
        <v>214</v>
      </c>
      <c r="B24" s="134" t="s">
        <v>10</v>
      </c>
      <c r="C24" s="174"/>
      <c r="D24" s="131">
        <v>557</v>
      </c>
      <c r="E24" s="119" t="s">
        <v>78</v>
      </c>
      <c r="F24" s="76" t="s">
        <v>86</v>
      </c>
      <c r="G24" s="76" t="s">
        <v>73</v>
      </c>
      <c r="H24" s="84">
        <v>0</v>
      </c>
      <c r="I24" s="84">
        <v>0</v>
      </c>
      <c r="J24" s="84">
        <v>359130.67855000001</v>
      </c>
      <c r="K24" s="84">
        <v>522154.84600000002</v>
      </c>
      <c r="L24" s="84">
        <v>578596.42099999997</v>
      </c>
      <c r="M24" s="91">
        <v>622260.14</v>
      </c>
      <c r="N24" s="91">
        <f t="shared" si="2"/>
        <v>2082142.08555</v>
      </c>
    </row>
    <row r="25" spans="1:14" s="2" customFormat="1" ht="27.75" customHeight="1" x14ac:dyDescent="0.2">
      <c r="A25" s="190" t="s">
        <v>139</v>
      </c>
      <c r="B25" s="195" t="s">
        <v>271</v>
      </c>
      <c r="C25" s="174"/>
      <c r="D25" s="131">
        <v>557</v>
      </c>
      <c r="E25" s="119" t="s">
        <v>78</v>
      </c>
      <c r="F25" s="76" t="s">
        <v>85</v>
      </c>
      <c r="G25" s="76" t="s">
        <v>81</v>
      </c>
      <c r="H25" s="84">
        <v>23676</v>
      </c>
      <c r="I25" s="84">
        <f>27495+1638</f>
        <v>29133</v>
      </c>
      <c r="J25" s="84">
        <v>3460</v>
      </c>
      <c r="K25" s="84">
        <v>0</v>
      </c>
      <c r="L25" s="84">
        <v>0</v>
      </c>
      <c r="M25" s="87">
        <v>0</v>
      </c>
      <c r="N25" s="87">
        <f t="shared" si="2"/>
        <v>56269</v>
      </c>
    </row>
    <row r="26" spans="1:14" s="2" customFormat="1" ht="31.5" customHeight="1" x14ac:dyDescent="0.2">
      <c r="A26" s="190"/>
      <c r="B26" s="195"/>
      <c r="C26" s="174"/>
      <c r="D26" s="131">
        <v>557</v>
      </c>
      <c r="E26" s="119" t="s">
        <v>78</v>
      </c>
      <c r="F26" s="76" t="s">
        <v>85</v>
      </c>
      <c r="G26" s="76" t="s">
        <v>73</v>
      </c>
      <c r="H26" s="84">
        <v>0</v>
      </c>
      <c r="I26" s="84">
        <v>0</v>
      </c>
      <c r="J26" s="84">
        <v>36170.239999999998</v>
      </c>
      <c r="K26" s="84">
        <v>0</v>
      </c>
      <c r="L26" s="84">
        <v>0</v>
      </c>
      <c r="M26" s="87">
        <v>0</v>
      </c>
      <c r="N26" s="87">
        <f t="shared" si="2"/>
        <v>36170.239999999998</v>
      </c>
    </row>
    <row r="27" spans="1:14" s="2" customFormat="1" ht="31.5" customHeight="1" x14ac:dyDescent="0.2">
      <c r="A27" s="190"/>
      <c r="B27" s="195"/>
      <c r="C27" s="174"/>
      <c r="D27" s="131">
        <v>557</v>
      </c>
      <c r="E27" s="119" t="s">
        <v>78</v>
      </c>
      <c r="F27" s="76" t="s">
        <v>249</v>
      </c>
      <c r="G27" s="76" t="s">
        <v>73</v>
      </c>
      <c r="H27" s="84">
        <v>0</v>
      </c>
      <c r="I27" s="84">
        <v>0</v>
      </c>
      <c r="J27" s="84">
        <v>0</v>
      </c>
      <c r="K27" s="84">
        <v>42354</v>
      </c>
      <c r="L27" s="84">
        <v>42354</v>
      </c>
      <c r="M27" s="87">
        <v>42588</v>
      </c>
      <c r="N27" s="87">
        <f t="shared" si="2"/>
        <v>127296</v>
      </c>
    </row>
    <row r="28" spans="1:14" s="2" customFormat="1" ht="51" customHeight="1" x14ac:dyDescent="0.2">
      <c r="A28" s="124" t="s">
        <v>140</v>
      </c>
      <c r="B28" s="134" t="s">
        <v>261</v>
      </c>
      <c r="C28" s="174"/>
      <c r="D28" s="131">
        <v>557</v>
      </c>
      <c r="E28" s="119" t="s">
        <v>78</v>
      </c>
      <c r="F28" s="76" t="s">
        <v>250</v>
      </c>
      <c r="G28" s="76" t="s">
        <v>73</v>
      </c>
      <c r="H28" s="84">
        <v>0</v>
      </c>
      <c r="I28" s="84">
        <v>0</v>
      </c>
      <c r="J28" s="84">
        <v>0</v>
      </c>
      <c r="K28" s="84">
        <v>2842.8365899999999</v>
      </c>
      <c r="L28" s="84">
        <v>0</v>
      </c>
      <c r="M28" s="87">
        <v>0</v>
      </c>
      <c r="N28" s="87">
        <f t="shared" si="2"/>
        <v>2842.8365899999999</v>
      </c>
    </row>
    <row r="29" spans="1:14" s="2" customFormat="1" ht="48" customHeight="1" x14ac:dyDescent="0.2">
      <c r="A29" s="124" t="s">
        <v>141</v>
      </c>
      <c r="B29" s="134" t="s">
        <v>262</v>
      </c>
      <c r="C29" s="174"/>
      <c r="D29" s="131">
        <v>557</v>
      </c>
      <c r="E29" s="119" t="s">
        <v>78</v>
      </c>
      <c r="F29" s="76" t="s">
        <v>251</v>
      </c>
      <c r="G29" s="76" t="s">
        <v>73</v>
      </c>
      <c r="H29" s="84">
        <v>0</v>
      </c>
      <c r="I29" s="84">
        <v>0</v>
      </c>
      <c r="J29" s="84">
        <v>0</v>
      </c>
      <c r="K29" s="84">
        <v>2575.7575700000002</v>
      </c>
      <c r="L29" s="84">
        <v>0</v>
      </c>
      <c r="M29" s="87">
        <v>0</v>
      </c>
      <c r="N29" s="87">
        <f t="shared" si="2"/>
        <v>2575.7575700000002</v>
      </c>
    </row>
    <row r="30" spans="1:14" s="2" customFormat="1" ht="51.75" customHeight="1" x14ac:dyDescent="0.2">
      <c r="A30" s="124" t="s">
        <v>142</v>
      </c>
      <c r="B30" s="134" t="s">
        <v>152</v>
      </c>
      <c r="C30" s="174"/>
      <c r="D30" s="131">
        <v>557</v>
      </c>
      <c r="E30" s="119" t="s">
        <v>78</v>
      </c>
      <c r="F30" s="76" t="s">
        <v>153</v>
      </c>
      <c r="G30" s="76" t="s">
        <v>82</v>
      </c>
      <c r="H30" s="84">
        <v>0</v>
      </c>
      <c r="I30" s="84">
        <v>0</v>
      </c>
      <c r="J30" s="84">
        <v>1515.1515199999999</v>
      </c>
      <c r="K30" s="84">
        <v>0</v>
      </c>
      <c r="L30" s="84">
        <v>0</v>
      </c>
      <c r="M30" s="87">
        <v>0</v>
      </c>
      <c r="N30" s="87">
        <f t="shared" si="2"/>
        <v>1515.1515199999999</v>
      </c>
    </row>
    <row r="31" spans="1:14" s="2" customFormat="1" ht="51.75" customHeight="1" x14ac:dyDescent="0.2">
      <c r="A31" s="124" t="s">
        <v>143</v>
      </c>
      <c r="B31" s="134" t="s">
        <v>264</v>
      </c>
      <c r="C31" s="174"/>
      <c r="D31" s="131">
        <v>557</v>
      </c>
      <c r="E31" s="119" t="s">
        <v>78</v>
      </c>
      <c r="F31" s="76" t="s">
        <v>252</v>
      </c>
      <c r="G31" s="76" t="s">
        <v>73</v>
      </c>
      <c r="H31" s="84">
        <v>0</v>
      </c>
      <c r="I31" s="84">
        <v>0</v>
      </c>
      <c r="J31" s="84">
        <v>0</v>
      </c>
      <c r="K31" s="84">
        <v>1098.48442</v>
      </c>
      <c r="L31" s="84">
        <v>0</v>
      </c>
      <c r="M31" s="87">
        <v>0</v>
      </c>
      <c r="N31" s="87">
        <f t="shared" si="2"/>
        <v>1098.48442</v>
      </c>
    </row>
    <row r="32" spans="1:14" s="2" customFormat="1" ht="24.75" customHeight="1" x14ac:dyDescent="0.2">
      <c r="A32" s="128" t="s">
        <v>141</v>
      </c>
      <c r="B32" s="134" t="s">
        <v>25</v>
      </c>
      <c r="C32" s="174"/>
      <c r="D32" s="131">
        <v>557</v>
      </c>
      <c r="E32" s="119" t="s">
        <v>78</v>
      </c>
      <c r="F32" s="76" t="s">
        <v>88</v>
      </c>
      <c r="G32" s="76" t="s">
        <v>82</v>
      </c>
      <c r="H32" s="84">
        <v>400</v>
      </c>
      <c r="I32" s="84">
        <v>400</v>
      </c>
      <c r="J32" s="84">
        <v>150</v>
      </c>
      <c r="K32" s="84">
        <v>0</v>
      </c>
      <c r="L32" s="84">
        <v>0</v>
      </c>
      <c r="M32" s="83">
        <v>0</v>
      </c>
      <c r="N32" s="83">
        <f t="shared" si="2"/>
        <v>950</v>
      </c>
    </row>
    <row r="33" spans="1:14" s="2" customFormat="1" ht="32.25" customHeight="1" x14ac:dyDescent="0.2">
      <c r="A33" s="111" t="s">
        <v>215</v>
      </c>
      <c r="B33" s="123" t="s">
        <v>113</v>
      </c>
      <c r="C33" s="174"/>
      <c r="D33" s="131">
        <v>557</v>
      </c>
      <c r="E33" s="119" t="s">
        <v>78</v>
      </c>
      <c r="F33" s="76" t="s">
        <v>114</v>
      </c>
      <c r="G33" s="76" t="s">
        <v>82</v>
      </c>
      <c r="H33" s="84">
        <v>3570.91903</v>
      </c>
      <c r="I33" s="84">
        <v>5763.2710699999998</v>
      </c>
      <c r="J33" s="84">
        <v>0</v>
      </c>
      <c r="K33" s="84">
        <v>0</v>
      </c>
      <c r="L33" s="84">
        <v>0</v>
      </c>
      <c r="M33" s="84">
        <v>0</v>
      </c>
      <c r="N33" s="84">
        <f t="shared" si="2"/>
        <v>9334.1900999999998</v>
      </c>
    </row>
    <row r="34" spans="1:14" s="2" customFormat="1" ht="32.25" customHeight="1" x14ac:dyDescent="0.2">
      <c r="A34" s="178" t="s">
        <v>216</v>
      </c>
      <c r="B34" s="137" t="s">
        <v>115</v>
      </c>
      <c r="C34" s="174"/>
      <c r="D34" s="131">
        <v>557</v>
      </c>
      <c r="E34" s="119" t="s">
        <v>78</v>
      </c>
      <c r="F34" s="76" t="s">
        <v>89</v>
      </c>
      <c r="G34" s="76" t="s">
        <v>82</v>
      </c>
      <c r="H34" s="84">
        <v>110.44079000000001</v>
      </c>
      <c r="I34" s="84">
        <v>178.24549999999999</v>
      </c>
      <c r="J34" s="84">
        <v>0</v>
      </c>
      <c r="K34" s="84">
        <v>0</v>
      </c>
      <c r="L34" s="84">
        <v>0</v>
      </c>
      <c r="M34" s="84">
        <v>0</v>
      </c>
      <c r="N34" s="84">
        <f t="shared" si="2"/>
        <v>288.68628999999999</v>
      </c>
    </row>
    <row r="35" spans="1:14" s="2" customFormat="1" ht="32.25" customHeight="1" x14ac:dyDescent="0.2">
      <c r="A35" s="178"/>
      <c r="B35" s="137"/>
      <c r="C35" s="174"/>
      <c r="D35" s="131">
        <v>557</v>
      </c>
      <c r="E35" s="119" t="s">
        <v>78</v>
      </c>
      <c r="F35" s="76" t="s">
        <v>89</v>
      </c>
      <c r="G35" s="76" t="s">
        <v>73</v>
      </c>
      <c r="H35" s="84">
        <v>0</v>
      </c>
      <c r="I35" s="84">
        <v>0</v>
      </c>
      <c r="J35" s="84">
        <v>17390.76928</v>
      </c>
      <c r="K35" s="84">
        <v>0</v>
      </c>
      <c r="L35" s="84">
        <v>0</v>
      </c>
      <c r="M35" s="84">
        <v>0</v>
      </c>
      <c r="N35" s="84">
        <f t="shared" si="2"/>
        <v>17390.76928</v>
      </c>
    </row>
    <row r="36" spans="1:14" s="2" customFormat="1" ht="32.25" customHeight="1" x14ac:dyDescent="0.2">
      <c r="A36" s="178" t="s">
        <v>142</v>
      </c>
      <c r="B36" s="137" t="s">
        <v>124</v>
      </c>
      <c r="C36" s="174"/>
      <c r="D36" s="131">
        <v>557</v>
      </c>
      <c r="E36" s="119" t="s">
        <v>78</v>
      </c>
      <c r="F36" s="76" t="s">
        <v>125</v>
      </c>
      <c r="G36" s="76" t="s">
        <v>82</v>
      </c>
      <c r="H36" s="84">
        <v>807.80110000000002</v>
      </c>
      <c r="I36" s="84">
        <v>300</v>
      </c>
      <c r="J36" s="84">
        <v>0</v>
      </c>
      <c r="K36" s="84">
        <v>0</v>
      </c>
      <c r="L36" s="84">
        <v>0</v>
      </c>
      <c r="M36" s="84">
        <v>0</v>
      </c>
      <c r="N36" s="84">
        <f t="shared" si="2"/>
        <v>1107.8011000000001</v>
      </c>
    </row>
    <row r="37" spans="1:14" s="2" customFormat="1" ht="32.25" customHeight="1" x14ac:dyDescent="0.2">
      <c r="A37" s="178"/>
      <c r="B37" s="137"/>
      <c r="C37" s="174"/>
      <c r="D37" s="131">
        <v>557</v>
      </c>
      <c r="E37" s="119" t="s">
        <v>78</v>
      </c>
      <c r="F37" s="76" t="s">
        <v>125</v>
      </c>
      <c r="G37" s="76" t="s">
        <v>73</v>
      </c>
      <c r="H37" s="84">
        <v>0</v>
      </c>
      <c r="I37" s="84">
        <v>0</v>
      </c>
      <c r="J37" s="84">
        <v>249.84962999999999</v>
      </c>
      <c r="K37" s="84">
        <v>0</v>
      </c>
      <c r="L37" s="84">
        <v>0</v>
      </c>
      <c r="M37" s="84">
        <v>0</v>
      </c>
      <c r="N37" s="84">
        <f t="shared" si="2"/>
        <v>249.84962999999999</v>
      </c>
    </row>
    <row r="38" spans="1:14" s="2" customFormat="1" ht="24" customHeight="1" x14ac:dyDescent="0.2">
      <c r="A38" s="187" t="s">
        <v>143</v>
      </c>
      <c r="B38" s="137" t="s">
        <v>21</v>
      </c>
      <c r="C38" s="174"/>
      <c r="D38" s="131">
        <v>557</v>
      </c>
      <c r="E38" s="119" t="s">
        <v>78</v>
      </c>
      <c r="F38" s="76" t="s">
        <v>111</v>
      </c>
      <c r="G38" s="76" t="s">
        <v>82</v>
      </c>
      <c r="H38" s="84">
        <v>5220.5109300000004</v>
      </c>
      <c r="I38" s="84">
        <v>1435.2083600000001</v>
      </c>
      <c r="J38" s="84">
        <v>0</v>
      </c>
      <c r="K38" s="84">
        <v>0</v>
      </c>
      <c r="L38" s="84">
        <v>0</v>
      </c>
      <c r="M38" s="84">
        <v>0</v>
      </c>
      <c r="N38" s="84">
        <f t="shared" si="2"/>
        <v>6655.7192900000009</v>
      </c>
    </row>
    <row r="39" spans="1:14" s="2" customFormat="1" ht="24" customHeight="1" x14ac:dyDescent="0.2">
      <c r="A39" s="187"/>
      <c r="B39" s="137"/>
      <c r="C39" s="174"/>
      <c r="D39" s="131">
        <v>557</v>
      </c>
      <c r="E39" s="119" t="s">
        <v>78</v>
      </c>
      <c r="F39" s="76" t="s">
        <v>111</v>
      </c>
      <c r="G39" s="76" t="s">
        <v>73</v>
      </c>
      <c r="H39" s="84">
        <v>0</v>
      </c>
      <c r="I39" s="84">
        <v>0</v>
      </c>
      <c r="J39" s="84">
        <v>4055.6260299999999</v>
      </c>
      <c r="K39" s="84">
        <v>0</v>
      </c>
      <c r="L39" s="84">
        <v>0</v>
      </c>
      <c r="M39" s="84">
        <v>0</v>
      </c>
      <c r="N39" s="84">
        <f t="shared" si="2"/>
        <v>4055.6260299999999</v>
      </c>
    </row>
    <row r="40" spans="1:14" s="2" customFormat="1" ht="54.75" customHeight="1" x14ac:dyDescent="0.2">
      <c r="A40" s="122" t="s">
        <v>154</v>
      </c>
      <c r="B40" s="123" t="s">
        <v>238</v>
      </c>
      <c r="C40" s="174"/>
      <c r="D40" s="131">
        <v>557</v>
      </c>
      <c r="E40" s="119" t="s">
        <v>78</v>
      </c>
      <c r="F40" s="76" t="s">
        <v>223</v>
      </c>
      <c r="G40" s="76" t="s">
        <v>73</v>
      </c>
      <c r="H40" s="84">
        <v>0</v>
      </c>
      <c r="I40" s="84">
        <v>0</v>
      </c>
      <c r="J40" s="84">
        <v>9785.6200000000008</v>
      </c>
      <c r="K40" s="84">
        <v>0</v>
      </c>
      <c r="L40" s="84">
        <v>0</v>
      </c>
      <c r="M40" s="84">
        <v>0</v>
      </c>
      <c r="N40" s="84">
        <f t="shared" si="2"/>
        <v>9785.6200000000008</v>
      </c>
    </row>
    <row r="41" spans="1:14" s="2" customFormat="1" ht="51.75" customHeight="1" x14ac:dyDescent="0.2">
      <c r="A41" s="122" t="s">
        <v>155</v>
      </c>
      <c r="B41" s="123" t="s">
        <v>116</v>
      </c>
      <c r="C41" s="174"/>
      <c r="D41" s="131">
        <v>557</v>
      </c>
      <c r="E41" s="119" t="s">
        <v>78</v>
      </c>
      <c r="F41" s="76" t="s">
        <v>117</v>
      </c>
      <c r="G41" s="76" t="s">
        <v>82</v>
      </c>
      <c r="H41" s="84">
        <v>0</v>
      </c>
      <c r="I41" s="84">
        <v>0</v>
      </c>
      <c r="J41" s="84">
        <v>0</v>
      </c>
      <c r="K41" s="84">
        <v>0</v>
      </c>
      <c r="L41" s="84">
        <v>0</v>
      </c>
      <c r="M41" s="84">
        <v>0</v>
      </c>
      <c r="N41" s="84">
        <f t="shared" si="2"/>
        <v>0</v>
      </c>
    </row>
    <row r="42" spans="1:14" s="2" customFormat="1" ht="63" customHeight="1" x14ac:dyDescent="0.2">
      <c r="A42" s="122" t="s">
        <v>217</v>
      </c>
      <c r="B42" s="123" t="s">
        <v>130</v>
      </c>
      <c r="C42" s="174"/>
      <c r="D42" s="131">
        <v>557</v>
      </c>
      <c r="E42" s="119" t="s">
        <v>78</v>
      </c>
      <c r="F42" s="76" t="s">
        <v>131</v>
      </c>
      <c r="G42" s="76" t="s">
        <v>82</v>
      </c>
      <c r="H42" s="84">
        <v>0</v>
      </c>
      <c r="I42" s="84">
        <v>0</v>
      </c>
      <c r="J42" s="84">
        <v>0</v>
      </c>
      <c r="K42" s="84">
        <v>0</v>
      </c>
      <c r="L42" s="84">
        <v>0</v>
      </c>
      <c r="M42" s="84">
        <v>0</v>
      </c>
      <c r="N42" s="84">
        <f t="shared" si="2"/>
        <v>0</v>
      </c>
    </row>
    <row r="43" spans="1:14" s="2" customFormat="1" ht="36.75" customHeight="1" x14ac:dyDescent="0.2">
      <c r="A43" s="187" t="s">
        <v>241</v>
      </c>
      <c r="B43" s="137" t="s">
        <v>128</v>
      </c>
      <c r="C43" s="174"/>
      <c r="D43" s="131">
        <v>557</v>
      </c>
      <c r="E43" s="119" t="s">
        <v>78</v>
      </c>
      <c r="F43" s="76" t="s">
        <v>129</v>
      </c>
      <c r="G43" s="76" t="s">
        <v>81</v>
      </c>
      <c r="H43" s="84">
        <v>0</v>
      </c>
      <c r="I43" s="84">
        <v>594.98800000000006</v>
      </c>
      <c r="J43" s="84">
        <v>388.58650999999998</v>
      </c>
      <c r="K43" s="84">
        <v>0</v>
      </c>
      <c r="L43" s="84">
        <v>0</v>
      </c>
      <c r="M43" s="84">
        <v>0</v>
      </c>
      <c r="N43" s="84">
        <f t="shared" si="2"/>
        <v>983.57451000000003</v>
      </c>
    </row>
    <row r="44" spans="1:14" s="2" customFormat="1" ht="29.25" customHeight="1" x14ac:dyDescent="0.2">
      <c r="A44" s="187"/>
      <c r="B44" s="137"/>
      <c r="C44" s="174"/>
      <c r="D44" s="131">
        <v>557</v>
      </c>
      <c r="E44" s="76" t="s">
        <v>78</v>
      </c>
      <c r="F44" s="76" t="s">
        <v>129</v>
      </c>
      <c r="G44" s="76" t="s">
        <v>73</v>
      </c>
      <c r="H44" s="84">
        <v>0</v>
      </c>
      <c r="I44" s="84">
        <v>0</v>
      </c>
      <c r="J44" s="84">
        <v>2467.3558899999998</v>
      </c>
      <c r="K44" s="84">
        <v>0</v>
      </c>
      <c r="L44" s="84">
        <v>0</v>
      </c>
      <c r="M44" s="84">
        <v>0</v>
      </c>
      <c r="N44" s="84">
        <f t="shared" si="2"/>
        <v>2467.3558899999998</v>
      </c>
    </row>
    <row r="45" spans="1:14" s="2" customFormat="1" ht="29.25" customHeight="1" x14ac:dyDescent="0.2">
      <c r="A45" s="187"/>
      <c r="B45" s="137"/>
      <c r="C45" s="174"/>
      <c r="D45" s="131">
        <v>557</v>
      </c>
      <c r="E45" s="76" t="s">
        <v>78</v>
      </c>
      <c r="F45" s="76" t="s">
        <v>253</v>
      </c>
      <c r="G45" s="76" t="s">
        <v>73</v>
      </c>
      <c r="H45" s="84">
        <v>0</v>
      </c>
      <c r="I45" s="84">
        <v>0</v>
      </c>
      <c r="J45" s="84">
        <v>0</v>
      </c>
      <c r="K45" s="84">
        <v>2979.65328</v>
      </c>
      <c r="L45" s="84">
        <v>3024.864</v>
      </c>
      <c r="M45" s="84">
        <v>3079.5806400000001</v>
      </c>
      <c r="N45" s="84">
        <f t="shared" si="2"/>
        <v>9084.0979200000002</v>
      </c>
    </row>
    <row r="46" spans="1:14" s="2" customFormat="1" ht="32.25" customHeight="1" x14ac:dyDescent="0.2">
      <c r="A46" s="187" t="s">
        <v>242</v>
      </c>
      <c r="B46" s="137" t="s">
        <v>275</v>
      </c>
      <c r="C46" s="174"/>
      <c r="D46" s="131">
        <v>557</v>
      </c>
      <c r="E46" s="76" t="s">
        <v>78</v>
      </c>
      <c r="F46" s="76" t="s">
        <v>224</v>
      </c>
      <c r="G46" s="76" t="s">
        <v>73</v>
      </c>
      <c r="H46" s="84">
        <v>0</v>
      </c>
      <c r="I46" s="84">
        <v>0</v>
      </c>
      <c r="J46" s="84">
        <v>507.78</v>
      </c>
      <c r="K46" s="84">
        <v>0</v>
      </c>
      <c r="L46" s="84">
        <v>0</v>
      </c>
      <c r="M46" s="84">
        <v>0</v>
      </c>
      <c r="N46" s="84">
        <f t="shared" si="2"/>
        <v>507.78</v>
      </c>
    </row>
    <row r="47" spans="1:14" s="2" customFormat="1" ht="15.75" x14ac:dyDescent="0.2">
      <c r="A47" s="187"/>
      <c r="B47" s="137"/>
      <c r="C47" s="174"/>
      <c r="D47" s="131">
        <v>557</v>
      </c>
      <c r="E47" s="76" t="s">
        <v>78</v>
      </c>
      <c r="F47" s="76" t="s">
        <v>254</v>
      </c>
      <c r="G47" s="76" t="s">
        <v>73</v>
      </c>
      <c r="H47" s="84">
        <v>0</v>
      </c>
      <c r="I47" s="84">
        <v>0</v>
      </c>
      <c r="J47" s="84">
        <v>0</v>
      </c>
      <c r="K47" s="84">
        <v>1523.34</v>
      </c>
      <c r="L47" s="84">
        <v>1523.34</v>
      </c>
      <c r="M47" s="84">
        <v>1523.34</v>
      </c>
      <c r="N47" s="84">
        <f t="shared" si="2"/>
        <v>4570.0199999999995</v>
      </c>
    </row>
    <row r="48" spans="1:14" s="2" customFormat="1" ht="15.75" x14ac:dyDescent="0.2">
      <c r="A48" s="19"/>
      <c r="B48" s="17"/>
      <c r="C48" s="17"/>
      <c r="D48" s="17"/>
      <c r="E48" s="17"/>
      <c r="F48" s="17"/>
      <c r="G48" s="17"/>
      <c r="H48" s="13"/>
      <c r="I48" s="15"/>
      <c r="J48" s="16"/>
      <c r="K48" s="16"/>
      <c r="L48" s="16"/>
      <c r="M48" s="16"/>
      <c r="N48" s="47"/>
    </row>
    <row r="49" spans="1:14" s="2" customFormat="1" ht="15.75" x14ac:dyDescent="0.2">
      <c r="A49" s="19"/>
      <c r="B49" s="17"/>
      <c r="C49" s="17"/>
      <c r="D49" s="17"/>
      <c r="E49" s="17"/>
      <c r="F49" s="17"/>
      <c r="G49" s="17"/>
      <c r="H49" s="13"/>
      <c r="I49" s="15"/>
      <c r="J49" s="16"/>
      <c r="K49" s="16"/>
      <c r="L49" s="16"/>
      <c r="M49" s="16"/>
      <c r="N49" s="47"/>
    </row>
    <row r="50" spans="1:14" s="2" customFormat="1" ht="15.75" x14ac:dyDescent="0.2">
      <c r="A50" s="19"/>
      <c r="B50" s="17"/>
      <c r="C50" s="17"/>
      <c r="D50" s="17"/>
      <c r="E50" s="17"/>
      <c r="F50" s="17"/>
      <c r="G50" s="17"/>
      <c r="H50" s="13"/>
      <c r="I50" s="15"/>
      <c r="J50" s="16"/>
      <c r="K50" s="16"/>
      <c r="L50" s="16"/>
      <c r="M50" s="16"/>
      <c r="N50" s="47"/>
    </row>
    <row r="51" spans="1:14" s="2" customFormat="1" ht="15.75" x14ac:dyDescent="0.2">
      <c r="A51" s="19"/>
      <c r="B51" s="17"/>
      <c r="C51" s="17"/>
      <c r="D51" s="17"/>
      <c r="E51" s="17"/>
      <c r="F51" s="17"/>
      <c r="G51" s="17"/>
      <c r="H51" s="13"/>
      <c r="I51" s="15"/>
      <c r="J51" s="16"/>
      <c r="K51" s="16"/>
      <c r="L51" s="16"/>
      <c r="M51" s="16"/>
      <c r="N51" s="47"/>
    </row>
    <row r="52" spans="1:14" s="2" customFormat="1" ht="27.75" customHeight="1" x14ac:dyDescent="0.2">
      <c r="A52" s="19"/>
      <c r="B52" s="17"/>
      <c r="C52" s="17"/>
      <c r="D52" s="17"/>
      <c r="E52" s="17"/>
      <c r="F52" s="17"/>
      <c r="G52" s="17"/>
      <c r="H52" s="13"/>
      <c r="I52" s="15"/>
      <c r="J52" s="16"/>
      <c r="K52" s="16"/>
      <c r="L52" s="16"/>
      <c r="M52" s="16"/>
      <c r="N52" s="47"/>
    </row>
    <row r="53" spans="1:14" s="2" customFormat="1" ht="15.75" x14ac:dyDescent="0.2">
      <c r="A53" s="19"/>
      <c r="B53" s="18"/>
      <c r="C53" s="17"/>
      <c r="D53" s="17"/>
      <c r="E53" s="17"/>
      <c r="F53" s="17"/>
      <c r="G53" s="17"/>
      <c r="H53" s="13"/>
      <c r="I53" s="15"/>
      <c r="J53" s="14"/>
      <c r="K53" s="14"/>
      <c r="L53" s="14"/>
      <c r="M53" s="14"/>
      <c r="N53" s="47"/>
    </row>
    <row r="54" spans="1:14" s="2" customFormat="1" ht="15.75" x14ac:dyDescent="0.2">
      <c r="A54" s="19"/>
      <c r="B54" s="18"/>
      <c r="C54" s="17"/>
      <c r="D54" s="17"/>
      <c r="E54" s="17"/>
      <c r="F54" s="17"/>
      <c r="G54" s="17"/>
      <c r="H54" s="14"/>
      <c r="I54" s="14"/>
      <c r="J54" s="14"/>
      <c r="K54" s="14"/>
      <c r="L54" s="14"/>
      <c r="M54" s="14"/>
      <c r="N54" s="47"/>
    </row>
    <row r="55" spans="1:14" s="2" customFormat="1" ht="15.75" x14ac:dyDescent="0.2">
      <c r="A55" s="19"/>
      <c r="B55" s="17"/>
      <c r="C55" s="17"/>
      <c r="D55" s="17"/>
      <c r="E55" s="17"/>
      <c r="F55" s="17"/>
      <c r="G55" s="17"/>
      <c r="H55" s="13"/>
      <c r="I55" s="15"/>
      <c r="J55" s="16"/>
      <c r="K55" s="16"/>
      <c r="L55" s="16"/>
      <c r="M55" s="16"/>
      <c r="N55" s="47"/>
    </row>
    <row r="56" spans="1:14" s="2" customFormat="1" ht="15.75" x14ac:dyDescent="0.2">
      <c r="A56" s="19"/>
      <c r="B56" s="17"/>
      <c r="C56" s="17"/>
      <c r="D56" s="17"/>
      <c r="E56" s="17"/>
      <c r="F56" s="17"/>
      <c r="G56" s="17"/>
      <c r="H56" s="13"/>
      <c r="I56" s="15"/>
      <c r="J56" s="16"/>
      <c r="K56" s="16"/>
      <c r="L56" s="16"/>
      <c r="M56" s="16"/>
      <c r="N56" s="47"/>
    </row>
    <row r="57" spans="1:14" s="2" customFormat="1" ht="15.75" x14ac:dyDescent="0.2">
      <c r="A57" s="19"/>
      <c r="B57" s="18"/>
      <c r="C57" s="17"/>
      <c r="D57" s="17"/>
      <c r="E57" s="17"/>
      <c r="F57" s="17"/>
      <c r="G57" s="17"/>
      <c r="H57" s="14"/>
      <c r="I57" s="14"/>
      <c r="J57" s="14"/>
      <c r="K57" s="14"/>
      <c r="L57" s="14"/>
      <c r="M57" s="14"/>
      <c r="N57" s="47"/>
    </row>
    <row r="58" spans="1:14" s="2" customFormat="1" ht="27.75" customHeight="1" x14ac:dyDescent="0.2">
      <c r="A58" s="19"/>
      <c r="B58" s="17"/>
      <c r="C58" s="17"/>
      <c r="D58" s="17"/>
      <c r="E58" s="17"/>
      <c r="F58" s="17"/>
      <c r="G58" s="17"/>
      <c r="H58" s="13"/>
      <c r="I58" s="15"/>
      <c r="J58" s="16"/>
      <c r="K58" s="16"/>
      <c r="L58" s="16"/>
      <c r="M58" s="16"/>
      <c r="N58" s="47"/>
    </row>
    <row r="59" spans="1:14" s="2" customFormat="1" ht="24" customHeight="1" x14ac:dyDescent="0.2">
      <c r="A59" s="19"/>
      <c r="B59" s="17"/>
      <c r="C59" s="17"/>
      <c r="D59" s="17"/>
      <c r="E59" s="17"/>
      <c r="F59" s="17"/>
      <c r="G59" s="17"/>
      <c r="H59" s="13"/>
      <c r="I59" s="15"/>
      <c r="J59" s="16"/>
      <c r="K59" s="16"/>
      <c r="L59" s="16"/>
      <c r="M59" s="16"/>
      <c r="N59" s="47"/>
    </row>
    <row r="60" spans="1:14" s="2" customFormat="1" ht="27" customHeight="1" x14ac:dyDescent="0.2">
      <c r="A60" s="19"/>
      <c r="B60" s="17"/>
      <c r="C60" s="17"/>
      <c r="D60" s="17"/>
      <c r="E60" s="17"/>
      <c r="F60" s="17"/>
      <c r="G60" s="17"/>
      <c r="H60" s="13"/>
      <c r="I60" s="15"/>
      <c r="J60" s="16"/>
      <c r="K60" s="16"/>
      <c r="L60" s="16"/>
      <c r="M60" s="16"/>
      <c r="N60" s="47"/>
    </row>
    <row r="61" spans="1:14" s="2" customFormat="1" ht="15.75" x14ac:dyDescent="0.2">
      <c r="A61" s="19"/>
      <c r="B61" s="18"/>
      <c r="C61" s="17"/>
      <c r="D61" s="17"/>
      <c r="E61" s="17"/>
      <c r="F61" s="17"/>
      <c r="G61" s="17"/>
      <c r="H61" s="14"/>
      <c r="I61" s="14"/>
      <c r="J61" s="14"/>
      <c r="K61" s="14"/>
      <c r="L61" s="14"/>
      <c r="M61" s="14"/>
      <c r="N61" s="47"/>
    </row>
    <row r="62" spans="1:14" s="2" customFormat="1" ht="15.75" x14ac:dyDescent="0.2">
      <c r="A62" s="19"/>
      <c r="B62" s="17"/>
      <c r="C62" s="17"/>
      <c r="D62" s="17"/>
      <c r="E62" s="17"/>
      <c r="F62" s="17"/>
      <c r="G62" s="17"/>
      <c r="H62" s="13"/>
      <c r="I62" s="15"/>
      <c r="J62" s="16"/>
      <c r="K62" s="16"/>
      <c r="L62" s="16"/>
      <c r="M62" s="16"/>
      <c r="N62" s="47"/>
    </row>
    <row r="63" spans="1:14" s="2" customFormat="1" ht="15.75" x14ac:dyDescent="0.2">
      <c r="A63" s="19"/>
      <c r="B63" s="17"/>
      <c r="C63" s="17"/>
      <c r="D63" s="17"/>
      <c r="E63" s="17"/>
      <c r="F63" s="17"/>
      <c r="G63" s="17"/>
      <c r="H63" s="13"/>
      <c r="I63" s="15"/>
      <c r="J63" s="16"/>
      <c r="K63" s="16"/>
      <c r="L63" s="16"/>
      <c r="M63" s="16"/>
      <c r="N63" s="47"/>
    </row>
    <row r="64" spans="1:14" s="2" customFormat="1" ht="24" customHeight="1" x14ac:dyDescent="0.2">
      <c r="A64" s="19"/>
      <c r="B64" s="17"/>
      <c r="C64" s="17"/>
      <c r="D64" s="17"/>
      <c r="E64" s="17"/>
      <c r="F64" s="17"/>
      <c r="G64" s="17"/>
      <c r="H64" s="13"/>
      <c r="I64" s="15"/>
      <c r="J64" s="16"/>
      <c r="K64" s="16"/>
      <c r="L64" s="16"/>
      <c r="M64" s="16"/>
      <c r="N64" s="47"/>
    </row>
    <row r="65" spans="1:14" s="2" customFormat="1" ht="15.75" x14ac:dyDescent="0.2">
      <c r="A65" s="19"/>
      <c r="B65" s="18"/>
      <c r="C65" s="17"/>
      <c r="D65" s="17"/>
      <c r="E65" s="17"/>
      <c r="F65" s="17"/>
      <c r="G65" s="17"/>
      <c r="H65" s="13"/>
      <c r="I65" s="15"/>
      <c r="J65" s="14"/>
      <c r="K65" s="14"/>
      <c r="L65" s="14"/>
      <c r="M65" s="14"/>
      <c r="N65" s="47"/>
    </row>
    <row r="66" spans="1:14" s="2" customFormat="1" ht="15.75" x14ac:dyDescent="0.2">
      <c r="A66" s="19"/>
      <c r="B66" s="18"/>
      <c r="C66" s="17"/>
      <c r="D66" s="17"/>
      <c r="E66" s="17"/>
      <c r="F66" s="17"/>
      <c r="G66" s="17"/>
      <c r="H66" s="13"/>
      <c r="I66" s="15"/>
      <c r="J66" s="14"/>
      <c r="K66" s="14"/>
      <c r="L66" s="14"/>
      <c r="M66" s="14"/>
      <c r="N66" s="47"/>
    </row>
    <row r="67" spans="1:14" s="2" customFormat="1" ht="15.75" x14ac:dyDescent="0.2">
      <c r="A67" s="19"/>
      <c r="B67" s="18"/>
      <c r="C67" s="17"/>
      <c r="D67" s="17"/>
      <c r="E67" s="17"/>
      <c r="F67" s="17"/>
      <c r="G67" s="17"/>
      <c r="H67" s="14"/>
      <c r="I67" s="14"/>
      <c r="J67" s="14"/>
      <c r="K67" s="14"/>
      <c r="L67" s="14"/>
      <c r="M67" s="14"/>
      <c r="N67" s="47"/>
    </row>
    <row r="68" spans="1:14" s="2" customFormat="1" ht="15.75" x14ac:dyDescent="0.2">
      <c r="A68" s="19"/>
      <c r="B68" s="17"/>
      <c r="C68" s="17"/>
      <c r="D68" s="17"/>
      <c r="E68" s="17"/>
      <c r="F68" s="17"/>
      <c r="G68" s="17"/>
      <c r="H68" s="13"/>
      <c r="I68" s="15"/>
      <c r="J68" s="16"/>
      <c r="K68" s="16"/>
      <c r="L68" s="16"/>
      <c r="M68" s="16"/>
      <c r="N68" s="47"/>
    </row>
    <row r="69" spans="1:14" s="2" customFormat="1" ht="15.75" x14ac:dyDescent="0.2">
      <c r="A69" s="19"/>
      <c r="B69" s="17"/>
      <c r="C69" s="17"/>
      <c r="D69" s="17"/>
      <c r="E69" s="17"/>
      <c r="F69" s="17"/>
      <c r="G69" s="17"/>
      <c r="H69" s="13"/>
      <c r="I69" s="15"/>
      <c r="J69" s="16"/>
      <c r="K69" s="16"/>
      <c r="L69" s="16"/>
      <c r="M69" s="16"/>
      <c r="N69" s="47"/>
    </row>
    <row r="70" spans="1:14" s="2" customFormat="1" ht="15.75" x14ac:dyDescent="0.2">
      <c r="A70" s="19"/>
      <c r="B70" s="17"/>
      <c r="C70" s="17"/>
      <c r="D70" s="17"/>
      <c r="E70" s="17"/>
      <c r="F70" s="17"/>
      <c r="G70" s="17"/>
      <c r="H70" s="13"/>
      <c r="I70" s="15"/>
      <c r="J70" s="16"/>
      <c r="K70" s="16"/>
      <c r="L70" s="16"/>
      <c r="M70" s="16"/>
      <c r="N70" s="47"/>
    </row>
    <row r="71" spans="1:14" s="2" customFormat="1" ht="15.75" x14ac:dyDescent="0.2">
      <c r="A71" s="19"/>
      <c r="B71" s="17"/>
      <c r="C71" s="17"/>
      <c r="D71" s="17"/>
      <c r="E71" s="17"/>
      <c r="F71" s="17"/>
      <c r="G71" s="17"/>
      <c r="H71" s="13"/>
      <c r="I71" s="15"/>
      <c r="J71" s="16"/>
      <c r="K71" s="16"/>
      <c r="L71" s="16"/>
      <c r="M71" s="16"/>
      <c r="N71" s="47"/>
    </row>
    <row r="72" spans="1:14" s="2" customFormat="1" ht="15.75" x14ac:dyDescent="0.2">
      <c r="A72" s="19"/>
      <c r="B72" s="17"/>
      <c r="C72" s="17"/>
      <c r="D72" s="17"/>
      <c r="E72" s="17"/>
      <c r="F72" s="17"/>
      <c r="G72" s="17"/>
      <c r="H72" s="13"/>
      <c r="I72" s="15"/>
      <c r="J72" s="16"/>
      <c r="K72" s="16"/>
      <c r="L72" s="16"/>
      <c r="M72" s="16"/>
      <c r="N72" s="47"/>
    </row>
    <row r="73" spans="1:14" s="2" customFormat="1" ht="15.75" x14ac:dyDescent="0.2">
      <c r="A73" s="19"/>
      <c r="B73" s="17"/>
      <c r="C73" s="17"/>
      <c r="D73" s="17"/>
      <c r="E73" s="17"/>
      <c r="F73" s="17"/>
      <c r="G73" s="17"/>
      <c r="H73" s="13"/>
      <c r="I73" s="15"/>
      <c r="J73" s="16"/>
      <c r="K73" s="16"/>
      <c r="L73" s="16"/>
      <c r="M73" s="16"/>
      <c r="N73" s="47"/>
    </row>
    <row r="74" spans="1:14" s="2" customFormat="1" ht="15.75" x14ac:dyDescent="0.2">
      <c r="A74" s="19"/>
      <c r="B74" s="17"/>
      <c r="C74" s="17"/>
      <c r="D74" s="17"/>
      <c r="E74" s="17"/>
      <c r="F74" s="17"/>
      <c r="G74" s="17"/>
      <c r="H74" s="13"/>
      <c r="I74" s="15"/>
      <c r="J74" s="16"/>
      <c r="K74" s="16"/>
      <c r="L74" s="16"/>
      <c r="M74" s="16"/>
      <c r="N74" s="47"/>
    </row>
    <row r="75" spans="1:14" s="2" customFormat="1" ht="48.75" customHeight="1" x14ac:dyDescent="0.2">
      <c r="A75" s="19"/>
      <c r="B75" s="17"/>
      <c r="C75" s="17"/>
      <c r="D75" s="17"/>
      <c r="E75" s="17"/>
      <c r="F75" s="17"/>
      <c r="G75" s="17"/>
      <c r="H75" s="13"/>
      <c r="I75" s="15"/>
      <c r="J75" s="16"/>
      <c r="K75" s="16"/>
      <c r="L75" s="16"/>
      <c r="M75" s="16"/>
      <c r="N75" s="47"/>
    </row>
    <row r="76" spans="1:14" s="2" customFormat="1" ht="15.75" x14ac:dyDescent="0.2">
      <c r="A76" s="19"/>
      <c r="B76" s="18"/>
      <c r="C76" s="17"/>
      <c r="D76" s="17"/>
      <c r="E76" s="17"/>
      <c r="F76" s="17"/>
      <c r="G76" s="17"/>
      <c r="H76" s="14"/>
      <c r="I76" s="14"/>
      <c r="J76" s="14"/>
      <c r="K76" s="14"/>
      <c r="L76" s="14"/>
      <c r="M76" s="14"/>
      <c r="N76" s="47"/>
    </row>
    <row r="77" spans="1:14" s="2" customFormat="1" ht="15.75" x14ac:dyDescent="0.2">
      <c r="A77" s="19"/>
      <c r="B77" s="17"/>
      <c r="C77" s="17"/>
      <c r="D77" s="17"/>
      <c r="E77" s="17"/>
      <c r="F77" s="17"/>
      <c r="G77" s="17"/>
      <c r="H77" s="13"/>
      <c r="I77" s="15"/>
      <c r="J77" s="16"/>
      <c r="K77" s="16"/>
      <c r="L77" s="16"/>
      <c r="M77" s="16"/>
      <c r="N77" s="47"/>
    </row>
    <row r="78" spans="1:14" s="2" customFormat="1" ht="15.75" x14ac:dyDescent="0.2">
      <c r="A78" s="19"/>
      <c r="B78" s="17"/>
      <c r="C78" s="17"/>
      <c r="D78" s="17"/>
      <c r="E78" s="17"/>
      <c r="F78" s="17"/>
      <c r="G78" s="17"/>
      <c r="H78" s="13"/>
      <c r="I78" s="15"/>
      <c r="J78" s="16"/>
      <c r="K78" s="16"/>
      <c r="L78" s="16"/>
      <c r="M78" s="16"/>
      <c r="N78" s="47"/>
    </row>
    <row r="79" spans="1:14" s="2" customFormat="1" ht="15.75" x14ac:dyDescent="0.2">
      <c r="A79" s="19"/>
      <c r="B79" s="17"/>
      <c r="C79" s="17"/>
      <c r="D79" s="17"/>
      <c r="E79" s="17"/>
      <c r="F79" s="17"/>
      <c r="G79" s="17"/>
      <c r="H79" s="13"/>
      <c r="I79" s="15"/>
      <c r="J79" s="16"/>
      <c r="K79" s="16"/>
      <c r="L79" s="16"/>
      <c r="M79" s="16"/>
      <c r="N79" s="47"/>
    </row>
    <row r="80" spans="1:14" s="2" customFormat="1" ht="34.5" customHeight="1" x14ac:dyDescent="0.2">
      <c r="A80" s="19"/>
      <c r="B80" s="17"/>
      <c r="C80" s="17"/>
      <c r="D80" s="17"/>
      <c r="E80" s="17"/>
      <c r="F80" s="17"/>
      <c r="G80" s="17"/>
      <c r="H80" s="13"/>
      <c r="I80" s="15"/>
      <c r="J80" s="16"/>
      <c r="K80" s="16"/>
      <c r="L80" s="16"/>
      <c r="M80" s="16"/>
      <c r="N80" s="47"/>
    </row>
    <row r="81" spans="1:14" s="2" customFormat="1" ht="15.75" x14ac:dyDescent="0.2">
      <c r="A81" s="19"/>
      <c r="B81" s="17"/>
      <c r="C81" s="17"/>
      <c r="D81" s="17"/>
      <c r="E81" s="17"/>
      <c r="F81" s="17"/>
      <c r="G81" s="17"/>
      <c r="H81" s="13"/>
      <c r="I81" s="15"/>
      <c r="J81" s="16"/>
      <c r="K81" s="16"/>
      <c r="L81" s="16"/>
      <c r="M81" s="16"/>
      <c r="N81" s="47"/>
    </row>
    <row r="82" spans="1:14" s="2" customFormat="1" ht="15.75" x14ac:dyDescent="0.2">
      <c r="A82" s="19"/>
      <c r="B82" s="17"/>
      <c r="C82" s="17"/>
      <c r="D82" s="17"/>
      <c r="E82" s="17"/>
      <c r="F82" s="17"/>
      <c r="G82" s="17"/>
      <c r="H82" s="13"/>
      <c r="I82" s="15"/>
      <c r="J82" s="16"/>
      <c r="K82" s="16"/>
      <c r="L82" s="16"/>
      <c r="M82" s="16"/>
      <c r="N82" s="47"/>
    </row>
    <row r="83" spans="1:14" s="2" customFormat="1" ht="26.25" customHeight="1" x14ac:dyDescent="0.2">
      <c r="A83" s="19"/>
      <c r="B83" s="17"/>
      <c r="C83" s="17"/>
      <c r="D83" s="17"/>
      <c r="E83" s="17"/>
      <c r="F83" s="17"/>
      <c r="G83" s="17"/>
      <c r="H83" s="13"/>
      <c r="I83" s="15"/>
      <c r="J83" s="16"/>
      <c r="K83" s="16"/>
      <c r="L83" s="16"/>
      <c r="M83" s="16"/>
      <c r="N83" s="47"/>
    </row>
    <row r="84" spans="1:14" s="2" customFormat="1" ht="27" customHeight="1" x14ac:dyDescent="0.2">
      <c r="A84" s="19"/>
      <c r="B84" s="17"/>
      <c r="C84" s="17"/>
      <c r="D84" s="17"/>
      <c r="E84" s="17"/>
      <c r="F84" s="17"/>
      <c r="G84" s="17"/>
      <c r="H84" s="13"/>
      <c r="I84" s="15"/>
      <c r="J84" s="16"/>
      <c r="K84" s="16"/>
      <c r="L84" s="16"/>
      <c r="M84" s="16"/>
      <c r="N84" s="47"/>
    </row>
    <row r="85" spans="1:14" s="2" customFormat="1" ht="26.25" customHeight="1" x14ac:dyDescent="0.2">
      <c r="A85" s="19"/>
      <c r="B85" s="17"/>
      <c r="C85" s="17"/>
      <c r="D85" s="17"/>
      <c r="E85" s="17"/>
      <c r="F85" s="17"/>
      <c r="G85" s="17"/>
      <c r="H85" s="13"/>
      <c r="I85" s="15"/>
      <c r="J85" s="16"/>
      <c r="K85" s="16"/>
      <c r="L85" s="16"/>
      <c r="M85" s="16"/>
      <c r="N85" s="47"/>
    </row>
    <row r="86" spans="1:14" s="2" customFormat="1" ht="24.75" customHeight="1" x14ac:dyDescent="0.2">
      <c r="A86" s="19"/>
      <c r="B86" s="17"/>
      <c r="C86" s="17"/>
      <c r="D86" s="17"/>
      <c r="E86" s="17"/>
      <c r="F86" s="17"/>
      <c r="G86" s="17"/>
      <c r="H86" s="13"/>
      <c r="I86" s="15"/>
      <c r="J86" s="16"/>
      <c r="K86" s="16"/>
      <c r="L86" s="16"/>
      <c r="M86" s="16"/>
      <c r="N86" s="47"/>
    </row>
    <row r="87" spans="1:14" s="2" customFormat="1" ht="26.25" customHeight="1" x14ac:dyDescent="0.2">
      <c r="A87" s="19"/>
      <c r="B87" s="17"/>
      <c r="C87" s="17"/>
      <c r="D87" s="17"/>
      <c r="E87" s="17"/>
      <c r="F87" s="17"/>
      <c r="G87" s="17"/>
      <c r="H87" s="13"/>
      <c r="I87" s="15"/>
      <c r="J87" s="16"/>
      <c r="K87" s="16"/>
      <c r="L87" s="16"/>
      <c r="M87" s="16"/>
      <c r="N87" s="47"/>
    </row>
    <row r="88" spans="1:14" s="2" customFormat="1" ht="50.25" customHeight="1" x14ac:dyDescent="0.2">
      <c r="A88" s="19"/>
      <c r="B88" s="17"/>
      <c r="C88" s="17"/>
      <c r="D88" s="17"/>
      <c r="E88" s="17"/>
      <c r="F88" s="17"/>
      <c r="G88" s="17"/>
      <c r="H88" s="13"/>
      <c r="I88" s="15"/>
      <c r="J88" s="16"/>
      <c r="K88" s="16"/>
      <c r="L88" s="16"/>
      <c r="M88" s="16"/>
      <c r="N88" s="47"/>
    </row>
    <row r="89" spans="1:14" s="2" customFormat="1" ht="21.75" customHeight="1" x14ac:dyDescent="0.2">
      <c r="A89" s="19"/>
      <c r="B89" s="17"/>
      <c r="C89" s="17"/>
      <c r="D89" s="17"/>
      <c r="E89" s="17"/>
      <c r="F89" s="17"/>
      <c r="G89" s="17"/>
      <c r="H89" s="13"/>
      <c r="I89" s="15"/>
      <c r="J89" s="16"/>
      <c r="K89" s="16"/>
      <c r="L89" s="16"/>
      <c r="M89" s="16"/>
      <c r="N89" s="47"/>
    </row>
    <row r="90" spans="1:14" s="2" customFormat="1" ht="15.75" x14ac:dyDescent="0.2">
      <c r="A90" s="19"/>
      <c r="B90" s="18"/>
      <c r="C90" s="17"/>
      <c r="D90" s="17"/>
      <c r="E90" s="17"/>
      <c r="F90" s="17"/>
      <c r="G90" s="17"/>
      <c r="H90" s="14"/>
      <c r="I90" s="14"/>
      <c r="J90" s="14"/>
      <c r="K90" s="14"/>
      <c r="L90" s="14"/>
      <c r="M90" s="14"/>
      <c r="N90" s="47"/>
    </row>
    <row r="91" spans="1:14" s="2" customFormat="1" ht="15.75" x14ac:dyDescent="0.2">
      <c r="A91" s="20"/>
      <c r="B91" s="17"/>
      <c r="C91" s="17"/>
      <c r="D91" s="17"/>
      <c r="E91" s="17"/>
      <c r="F91" s="17"/>
      <c r="G91" s="17"/>
      <c r="H91" s="13"/>
      <c r="I91" s="15"/>
      <c r="J91" s="16"/>
      <c r="K91" s="16"/>
      <c r="L91" s="16"/>
      <c r="M91" s="16"/>
      <c r="N91" s="47"/>
    </row>
    <row r="92" spans="1:14" s="2" customFormat="1" ht="15.75" x14ac:dyDescent="0.2">
      <c r="A92" s="20"/>
      <c r="B92" s="17"/>
      <c r="C92" s="17"/>
      <c r="D92" s="17"/>
      <c r="E92" s="17"/>
      <c r="F92" s="17"/>
      <c r="G92" s="17"/>
      <c r="H92" s="13"/>
      <c r="I92" s="15"/>
      <c r="J92" s="16"/>
      <c r="K92" s="16"/>
      <c r="L92" s="16"/>
      <c r="M92" s="16"/>
      <c r="N92" s="47"/>
    </row>
    <row r="93" spans="1:14" s="2" customFormat="1" ht="114.75" customHeight="1" x14ac:dyDescent="0.2">
      <c r="A93" s="20"/>
      <c r="B93" s="17"/>
      <c r="C93" s="17"/>
      <c r="D93" s="17"/>
      <c r="E93" s="17"/>
      <c r="F93" s="17"/>
      <c r="G93" s="17"/>
      <c r="H93" s="13"/>
      <c r="I93" s="15"/>
      <c r="J93" s="16"/>
      <c r="K93" s="16"/>
      <c r="L93" s="16"/>
      <c r="M93" s="16"/>
      <c r="N93" s="47"/>
    </row>
    <row r="94" spans="1:14" s="2" customFormat="1" ht="15.75" x14ac:dyDescent="0.2">
      <c r="A94" s="20"/>
      <c r="B94" s="17"/>
      <c r="C94" s="17"/>
      <c r="D94" s="17"/>
      <c r="E94" s="17"/>
      <c r="F94" s="17"/>
      <c r="G94" s="17"/>
      <c r="H94" s="13"/>
      <c r="I94" s="15"/>
      <c r="J94" s="16"/>
      <c r="K94" s="16"/>
      <c r="L94" s="16"/>
      <c r="M94" s="16"/>
      <c r="N94" s="47"/>
    </row>
    <row r="95" spans="1:14" s="2" customFormat="1" ht="26.25" customHeight="1" x14ac:dyDescent="0.25">
      <c r="A95" s="21"/>
      <c r="B95" s="22"/>
      <c r="C95" s="22"/>
      <c r="D95" s="22"/>
      <c r="E95" s="22"/>
      <c r="F95" s="22"/>
      <c r="G95" s="22"/>
      <c r="H95" s="23"/>
      <c r="I95" s="55"/>
      <c r="J95" s="55"/>
      <c r="K95" s="55"/>
      <c r="L95" s="55"/>
      <c r="M95" s="23"/>
      <c r="N95" s="47"/>
    </row>
    <row r="96" spans="1:14" s="2" customFormat="1" ht="51" customHeight="1" x14ac:dyDescent="0.25">
      <c r="A96" s="24"/>
      <c r="B96" s="25"/>
      <c r="C96" s="26"/>
      <c r="D96" s="26"/>
      <c r="E96" s="26"/>
      <c r="F96" s="26"/>
      <c r="G96" s="26"/>
      <c r="H96" s="27"/>
      <c r="I96" s="95"/>
      <c r="J96" s="56"/>
      <c r="K96" s="56"/>
      <c r="L96" s="56"/>
      <c r="M96" s="27"/>
      <c r="N96" s="47"/>
    </row>
    <row r="97" spans="1:14" s="2" customFormat="1" ht="176.25" customHeight="1" x14ac:dyDescent="0.2">
      <c r="A97" s="4"/>
      <c r="B97" s="9"/>
      <c r="C97" s="4"/>
      <c r="D97" s="4"/>
      <c r="E97" s="4"/>
      <c r="F97" s="4"/>
      <c r="G97" s="4"/>
      <c r="H97" s="13"/>
      <c r="I97" s="15"/>
      <c r="J97" s="16"/>
      <c r="K97" s="16"/>
      <c r="L97" s="16"/>
      <c r="M97" s="10"/>
      <c r="N97" s="47"/>
    </row>
    <row r="98" spans="1:14" s="2" customFormat="1" ht="170.25" customHeight="1" x14ac:dyDescent="0.2">
      <c r="A98" s="4"/>
      <c r="B98" s="9"/>
      <c r="C98" s="4"/>
      <c r="D98" s="4"/>
      <c r="E98" s="4"/>
      <c r="F98" s="4"/>
      <c r="G98" s="4"/>
      <c r="H98" s="13"/>
      <c r="I98" s="15"/>
      <c r="J98" s="13"/>
      <c r="K98" s="13"/>
      <c r="L98" s="13"/>
      <c r="M98" s="13"/>
      <c r="N98" s="47"/>
    </row>
    <row r="99" spans="1:14" s="2" customFormat="1" ht="15.75" x14ac:dyDescent="0.2">
      <c r="A99" s="4"/>
      <c r="B99" s="9"/>
      <c r="C99" s="4"/>
      <c r="D99" s="4"/>
      <c r="E99" s="4"/>
      <c r="F99" s="4"/>
      <c r="G99" s="4"/>
      <c r="H99" s="28"/>
      <c r="I99" s="57"/>
      <c r="J99" s="57"/>
      <c r="K99" s="57"/>
      <c r="L99" s="57"/>
      <c r="M99" s="28"/>
      <c r="N99" s="47"/>
    </row>
    <row r="100" spans="1:14" s="2" customFormat="1" ht="15.75" x14ac:dyDescent="0.2">
      <c r="A100" s="4"/>
      <c r="B100" s="9"/>
      <c r="C100" s="4"/>
      <c r="D100" s="4"/>
      <c r="E100" s="4"/>
      <c r="F100" s="4"/>
      <c r="G100" s="4"/>
      <c r="H100" s="13"/>
      <c r="I100" s="15"/>
      <c r="J100" s="57"/>
      <c r="K100" s="57"/>
      <c r="L100" s="57"/>
      <c r="M100" s="28"/>
      <c r="N100" s="47"/>
    </row>
    <row r="101" spans="1:14" s="2" customFormat="1" ht="15.75" x14ac:dyDescent="0.2">
      <c r="A101" s="4"/>
      <c r="B101" s="9"/>
      <c r="C101" s="4"/>
      <c r="D101" s="4"/>
      <c r="E101" s="4"/>
      <c r="F101" s="4"/>
      <c r="G101" s="4"/>
      <c r="H101" s="13"/>
      <c r="I101" s="15"/>
      <c r="J101" s="57"/>
      <c r="K101" s="57"/>
      <c r="L101" s="57"/>
      <c r="M101" s="28"/>
      <c r="N101" s="47"/>
    </row>
    <row r="102" spans="1:14" s="2" customFormat="1" ht="15.75" x14ac:dyDescent="0.2">
      <c r="A102" s="4"/>
      <c r="B102" s="9"/>
      <c r="C102" s="4"/>
      <c r="D102" s="4"/>
      <c r="E102" s="4"/>
      <c r="F102" s="4"/>
      <c r="G102" s="4"/>
      <c r="H102" s="13"/>
      <c r="I102" s="15"/>
      <c r="J102" s="57"/>
      <c r="K102" s="57"/>
      <c r="L102" s="57"/>
      <c r="M102" s="28"/>
      <c r="N102" s="47"/>
    </row>
    <row r="103" spans="1:14" s="2" customFormat="1" ht="23.25" customHeight="1" x14ac:dyDescent="0.2">
      <c r="A103" s="5"/>
      <c r="B103" s="5"/>
      <c r="C103" s="5"/>
      <c r="D103" s="5"/>
      <c r="E103" s="5"/>
      <c r="F103" s="5"/>
      <c r="G103" s="5"/>
      <c r="H103" s="12"/>
      <c r="I103" s="14"/>
      <c r="J103" s="14"/>
      <c r="K103" s="14"/>
      <c r="L103" s="14"/>
      <c r="M103" s="12"/>
      <c r="N103" s="47"/>
    </row>
    <row r="104" spans="1:14" s="2" customFormat="1" ht="98.25" customHeight="1" x14ac:dyDescent="0.2">
      <c r="A104" s="29"/>
      <c r="B104" s="9"/>
      <c r="C104" s="4"/>
      <c r="D104" s="4"/>
      <c r="E104" s="4"/>
      <c r="F104" s="4"/>
      <c r="G104" s="4"/>
      <c r="H104" s="13"/>
      <c r="I104" s="15"/>
      <c r="J104" s="16"/>
      <c r="K104" s="16"/>
      <c r="L104" s="16"/>
      <c r="M104" s="10"/>
      <c r="N104" s="47"/>
    </row>
    <row r="105" spans="1:14" s="2" customFormat="1" ht="15.75" x14ac:dyDescent="0.2">
      <c r="A105" s="4"/>
      <c r="B105" s="9"/>
      <c r="C105" s="4"/>
      <c r="D105" s="4"/>
      <c r="E105" s="4"/>
      <c r="F105" s="4"/>
      <c r="G105" s="4"/>
      <c r="H105" s="13"/>
      <c r="I105" s="15"/>
      <c r="J105" s="16"/>
      <c r="K105" s="16"/>
      <c r="L105" s="16"/>
      <c r="M105" s="10"/>
      <c r="N105" s="47"/>
    </row>
    <row r="106" spans="1:14" s="2" customFormat="1" ht="93" customHeight="1" x14ac:dyDescent="0.2">
      <c r="A106" s="4"/>
      <c r="B106" s="9"/>
      <c r="C106" s="4"/>
      <c r="D106" s="4"/>
      <c r="E106" s="4"/>
      <c r="F106" s="4"/>
      <c r="G106" s="4"/>
      <c r="H106" s="13"/>
      <c r="I106" s="15"/>
      <c r="J106" s="16"/>
      <c r="K106" s="16"/>
      <c r="L106" s="16"/>
      <c r="M106" s="10"/>
      <c r="N106" s="47"/>
    </row>
    <row r="107" spans="1:14" s="2" customFormat="1" ht="67.5" customHeight="1" x14ac:dyDescent="0.2">
      <c r="A107" s="4"/>
      <c r="B107" s="9"/>
      <c r="C107" s="4"/>
      <c r="D107" s="4"/>
      <c r="E107" s="4"/>
      <c r="F107" s="4"/>
      <c r="G107" s="4"/>
      <c r="H107" s="13"/>
      <c r="I107" s="15"/>
      <c r="J107" s="16"/>
      <c r="K107" s="16"/>
      <c r="L107" s="16"/>
      <c r="M107" s="10"/>
      <c r="N107" s="47"/>
    </row>
    <row r="108" spans="1:14" s="2" customFormat="1" ht="21" customHeight="1" x14ac:dyDescent="0.2">
      <c r="A108" s="5"/>
      <c r="B108" s="5"/>
      <c r="C108" s="5"/>
      <c r="D108" s="5"/>
      <c r="E108" s="5"/>
      <c r="F108" s="5"/>
      <c r="G108" s="5"/>
      <c r="H108" s="12"/>
      <c r="I108" s="14"/>
      <c r="J108" s="14"/>
      <c r="K108" s="14"/>
      <c r="L108" s="14"/>
      <c r="M108" s="12"/>
      <c r="N108" s="47"/>
    </row>
    <row r="109" spans="1:14" s="2" customFormat="1" ht="40.5" customHeight="1" x14ac:dyDescent="0.2">
      <c r="A109" s="24"/>
      <c r="B109" s="24"/>
      <c r="C109" s="30"/>
      <c r="D109" s="30"/>
      <c r="E109" s="30"/>
      <c r="F109" s="30"/>
      <c r="G109" s="30"/>
      <c r="H109" s="6"/>
      <c r="I109" s="96"/>
      <c r="J109" s="58"/>
      <c r="K109" s="58"/>
      <c r="L109" s="58"/>
      <c r="M109" s="6"/>
      <c r="N109" s="47"/>
    </row>
    <row r="110" spans="1:14" s="2" customFormat="1" ht="53.25" customHeight="1" x14ac:dyDescent="0.2">
      <c r="A110" s="4"/>
      <c r="B110" s="9"/>
      <c r="C110" s="4"/>
      <c r="D110" s="4"/>
      <c r="E110" s="4"/>
      <c r="F110" s="4"/>
      <c r="G110" s="4"/>
      <c r="H110" s="13"/>
      <c r="I110" s="15"/>
      <c r="J110" s="59"/>
      <c r="K110" s="59"/>
      <c r="L110" s="59"/>
      <c r="M110" s="31"/>
      <c r="N110" s="47"/>
    </row>
    <row r="111" spans="1:14" s="2" customFormat="1" ht="69.75" customHeight="1" x14ac:dyDescent="0.2">
      <c r="A111" s="4"/>
      <c r="B111" s="9"/>
      <c r="C111" s="4"/>
      <c r="D111" s="4"/>
      <c r="E111" s="4"/>
      <c r="F111" s="4"/>
      <c r="G111" s="4"/>
      <c r="H111" s="31"/>
      <c r="I111" s="15"/>
      <c r="J111" s="59"/>
      <c r="K111" s="59"/>
      <c r="L111" s="59"/>
      <c r="M111" s="31"/>
      <c r="N111" s="47"/>
    </row>
    <row r="112" spans="1:14" s="2" customFormat="1" ht="91.5" customHeight="1" x14ac:dyDescent="0.2">
      <c r="A112" s="4"/>
      <c r="B112" s="9"/>
      <c r="C112" s="4"/>
      <c r="D112" s="4"/>
      <c r="E112" s="4"/>
      <c r="F112" s="4"/>
      <c r="G112" s="4"/>
      <c r="H112" s="13"/>
      <c r="I112" s="15"/>
      <c r="J112" s="59"/>
      <c r="K112" s="59"/>
      <c r="L112" s="59"/>
      <c r="M112" s="31"/>
      <c r="N112" s="47"/>
    </row>
    <row r="113" spans="1:14" s="2" customFormat="1" ht="150" customHeight="1" x14ac:dyDescent="0.2">
      <c r="A113" s="4"/>
      <c r="B113" s="9"/>
      <c r="C113" s="4"/>
      <c r="D113" s="4"/>
      <c r="E113" s="4"/>
      <c r="F113" s="4"/>
      <c r="G113" s="4"/>
      <c r="H113" s="31"/>
      <c r="I113" s="15"/>
      <c r="J113" s="59"/>
      <c r="K113" s="59"/>
      <c r="L113" s="59"/>
      <c r="M113" s="31"/>
      <c r="N113" s="47"/>
    </row>
    <row r="114" spans="1:14" s="2" customFormat="1" ht="21.75" customHeight="1" x14ac:dyDescent="0.2">
      <c r="A114" s="4"/>
      <c r="B114" s="5"/>
      <c r="C114" s="4"/>
      <c r="D114" s="4"/>
      <c r="E114" s="4"/>
      <c r="F114" s="4"/>
      <c r="G114" s="4"/>
      <c r="H114" s="6"/>
      <c r="I114" s="58"/>
      <c r="J114" s="58"/>
      <c r="K114" s="58"/>
      <c r="L114" s="58"/>
      <c r="M114" s="6"/>
      <c r="N114" s="47"/>
    </row>
    <row r="115" spans="1:14" s="2" customFormat="1" ht="12" customHeight="1" x14ac:dyDescent="0.2">
      <c r="A115" s="4"/>
      <c r="B115" s="5"/>
      <c r="C115" s="4"/>
      <c r="D115" s="4"/>
      <c r="E115" s="4"/>
      <c r="F115" s="4"/>
      <c r="G115" s="4"/>
      <c r="H115" s="6"/>
      <c r="I115" s="58"/>
      <c r="J115" s="58"/>
      <c r="K115" s="58"/>
      <c r="L115" s="58"/>
      <c r="M115" s="6"/>
      <c r="N115" s="47"/>
    </row>
    <row r="116" spans="1:14" s="2" customFormat="1" ht="8.25" customHeight="1" x14ac:dyDescent="0.2">
      <c r="A116" s="4"/>
      <c r="B116" s="5"/>
      <c r="C116" s="4"/>
      <c r="D116" s="4"/>
      <c r="E116" s="4"/>
      <c r="F116" s="4"/>
      <c r="G116" s="4"/>
      <c r="H116" s="6"/>
      <c r="I116" s="58"/>
      <c r="J116" s="58"/>
      <c r="K116" s="58"/>
      <c r="L116" s="58"/>
      <c r="M116" s="6"/>
      <c r="N116" s="47"/>
    </row>
    <row r="117" spans="1:14" s="2" customFormat="1" ht="33.75" customHeight="1" x14ac:dyDescent="0.2">
      <c r="A117" s="32"/>
      <c r="B117" s="33"/>
      <c r="C117" s="34"/>
      <c r="D117" s="34"/>
      <c r="E117" s="34"/>
      <c r="F117" s="34"/>
      <c r="G117" s="34"/>
      <c r="H117" s="35"/>
      <c r="I117" s="97"/>
      <c r="J117" s="13"/>
      <c r="K117" s="13"/>
      <c r="L117" s="13"/>
      <c r="M117" s="35"/>
      <c r="N117" s="47"/>
    </row>
    <row r="118" spans="1:14" s="2" customFormat="1" ht="15.75" x14ac:dyDescent="0.2">
      <c r="A118" s="4"/>
      <c r="B118" s="9"/>
      <c r="C118" s="4"/>
      <c r="D118" s="4"/>
      <c r="E118" s="4"/>
      <c r="F118" s="4"/>
      <c r="G118" s="4"/>
      <c r="H118" s="13"/>
      <c r="I118" s="15"/>
      <c r="J118" s="59"/>
      <c r="K118" s="59"/>
      <c r="L118" s="59"/>
      <c r="M118" s="31"/>
      <c r="N118" s="47"/>
    </row>
    <row r="119" spans="1:14" s="2" customFormat="1" ht="64.5" customHeight="1" x14ac:dyDescent="0.2">
      <c r="A119" s="4"/>
      <c r="B119" s="9"/>
      <c r="C119" s="4"/>
      <c r="D119" s="4"/>
      <c r="E119" s="4"/>
      <c r="F119" s="4"/>
      <c r="G119" s="4"/>
      <c r="H119" s="13"/>
      <c r="I119" s="15"/>
      <c r="J119" s="59"/>
      <c r="K119" s="59"/>
      <c r="L119" s="59"/>
      <c r="M119" s="31"/>
      <c r="N119" s="47"/>
    </row>
    <row r="120" spans="1:14" s="2" customFormat="1" ht="18" customHeight="1" x14ac:dyDescent="0.2">
      <c r="A120" s="4"/>
      <c r="B120" s="5"/>
      <c r="C120" s="4"/>
      <c r="D120" s="4"/>
      <c r="E120" s="4"/>
      <c r="F120" s="4"/>
      <c r="G120" s="4"/>
      <c r="H120" s="6"/>
      <c r="I120" s="15"/>
      <c r="J120" s="58"/>
      <c r="K120" s="58"/>
      <c r="L120" s="58"/>
      <c r="M120" s="6"/>
      <c r="N120" s="47"/>
    </row>
    <row r="121" spans="1:14" s="2" customFormat="1" ht="15.75" x14ac:dyDescent="0.2">
      <c r="A121" s="5"/>
      <c r="B121" s="5"/>
      <c r="C121" s="5"/>
      <c r="D121" s="5"/>
      <c r="E121" s="5"/>
      <c r="F121" s="5"/>
      <c r="G121" s="5"/>
      <c r="H121" s="36"/>
      <c r="I121" s="36"/>
      <c r="J121" s="36"/>
      <c r="K121" s="36"/>
      <c r="L121" s="36"/>
      <c r="M121" s="36"/>
      <c r="N121" s="47"/>
    </row>
    <row r="122" spans="1:14" s="2" customFormat="1" x14ac:dyDescent="0.2">
      <c r="A122" s="37"/>
      <c r="B122" s="38"/>
      <c r="C122" s="37"/>
      <c r="D122" s="37"/>
      <c r="E122" s="37"/>
      <c r="F122" s="37"/>
      <c r="G122" s="37"/>
      <c r="H122" s="39"/>
      <c r="I122" s="98"/>
      <c r="J122" s="98"/>
      <c r="K122" s="60"/>
      <c r="L122" s="60"/>
      <c r="M122" s="39"/>
      <c r="N122" s="47"/>
    </row>
    <row r="123" spans="1:14" s="2" customFormat="1" x14ac:dyDescent="0.2">
      <c r="A123" s="37"/>
      <c r="B123" s="37"/>
      <c r="C123" s="37"/>
      <c r="D123" s="37"/>
      <c r="E123" s="37"/>
      <c r="F123" s="37"/>
      <c r="G123" s="37"/>
      <c r="H123" s="40"/>
      <c r="I123" s="99"/>
      <c r="J123" s="100"/>
      <c r="K123" s="61"/>
      <c r="L123" s="61"/>
      <c r="M123" s="40"/>
      <c r="N123" s="47"/>
    </row>
    <row r="124" spans="1:14" s="2" customFormat="1" x14ac:dyDescent="0.2">
      <c r="A124" s="37"/>
      <c r="B124" s="37"/>
      <c r="C124" s="37"/>
      <c r="D124" s="37"/>
      <c r="E124" s="37"/>
      <c r="F124" s="37"/>
      <c r="G124" s="37"/>
      <c r="H124" s="41"/>
      <c r="I124" s="99"/>
      <c r="J124" s="99"/>
      <c r="K124" s="62"/>
      <c r="L124" s="62"/>
      <c r="M124" s="41"/>
      <c r="N124" s="47"/>
    </row>
    <row r="125" spans="1:14" s="2" customFormat="1" ht="15.75" x14ac:dyDescent="0.25">
      <c r="A125" s="42"/>
      <c r="B125" s="43"/>
      <c r="C125" s="43"/>
      <c r="D125" s="43"/>
      <c r="E125" s="43"/>
      <c r="F125" s="43"/>
      <c r="G125" s="43"/>
      <c r="H125" s="41"/>
      <c r="I125" s="99"/>
      <c r="J125" s="99"/>
      <c r="K125" s="62"/>
      <c r="L125" s="62"/>
      <c r="M125" s="41"/>
      <c r="N125" s="47"/>
    </row>
    <row r="126" spans="1:14" s="2" customFormat="1" x14ac:dyDescent="0.2">
      <c r="A126" s="11"/>
      <c r="B126" s="11"/>
      <c r="C126" s="11"/>
      <c r="D126" s="11"/>
      <c r="E126" s="11"/>
      <c r="F126" s="11"/>
      <c r="G126" s="11"/>
      <c r="H126" s="11"/>
      <c r="I126" s="101"/>
      <c r="J126" s="101"/>
      <c r="K126" s="63"/>
      <c r="L126" s="63"/>
      <c r="M126" s="11"/>
      <c r="N126" s="47"/>
    </row>
    <row r="127" spans="1:14" s="2" customFormat="1" x14ac:dyDescent="0.2">
      <c r="A127" s="11"/>
      <c r="B127" s="11"/>
      <c r="C127" s="11"/>
      <c r="D127" s="11"/>
      <c r="E127" s="11"/>
      <c r="F127" s="11"/>
      <c r="G127" s="11"/>
      <c r="H127" s="11"/>
      <c r="I127" s="101"/>
      <c r="J127" s="101"/>
      <c r="K127" s="63"/>
      <c r="L127" s="63"/>
      <c r="M127" s="11"/>
      <c r="N127" s="47"/>
    </row>
    <row r="128" spans="1:14" s="2" customFormat="1" x14ac:dyDescent="0.2">
      <c r="A128" s="11"/>
      <c r="B128" s="11"/>
      <c r="C128" s="11"/>
      <c r="D128" s="11"/>
      <c r="E128" s="11"/>
      <c r="F128" s="11"/>
      <c r="G128" s="11"/>
      <c r="H128" s="11"/>
      <c r="I128" s="101"/>
      <c r="J128" s="101"/>
      <c r="K128" s="63"/>
      <c r="L128" s="63"/>
      <c r="M128" s="11"/>
      <c r="N128" s="47"/>
    </row>
    <row r="129" spans="1:14" s="2" customFormat="1" x14ac:dyDescent="0.2">
      <c r="A129" s="11"/>
      <c r="B129" s="11"/>
      <c r="C129" s="11"/>
      <c r="D129" s="11"/>
      <c r="E129" s="11"/>
      <c r="F129" s="11"/>
      <c r="G129" s="11"/>
      <c r="H129" s="11"/>
      <c r="I129" s="101"/>
      <c r="J129" s="101"/>
      <c r="K129" s="63"/>
      <c r="L129" s="63"/>
      <c r="M129" s="11"/>
      <c r="N129" s="47"/>
    </row>
    <row r="130" spans="1:14" s="2" customFormat="1" x14ac:dyDescent="0.2">
      <c r="A130" s="11"/>
      <c r="B130" s="11"/>
      <c r="C130" s="11"/>
      <c r="D130" s="11"/>
      <c r="E130" s="11"/>
      <c r="F130" s="11"/>
      <c r="G130" s="11"/>
      <c r="H130" s="11"/>
      <c r="I130" s="101"/>
      <c r="J130" s="101"/>
      <c r="K130" s="63"/>
      <c r="L130" s="63"/>
      <c r="M130" s="11"/>
      <c r="N130" s="47"/>
    </row>
    <row r="131" spans="1:14" s="2" customFormat="1" x14ac:dyDescent="0.2">
      <c r="A131" s="11"/>
      <c r="B131" s="11"/>
      <c r="C131" s="11"/>
      <c r="D131" s="11"/>
      <c r="E131" s="11"/>
      <c r="F131" s="11"/>
      <c r="G131" s="11"/>
      <c r="H131" s="11"/>
      <c r="I131" s="101"/>
      <c r="J131" s="101"/>
      <c r="K131" s="63"/>
      <c r="L131" s="63"/>
      <c r="M131" s="11"/>
      <c r="N131" s="47"/>
    </row>
    <row r="132" spans="1:14" s="2" customFormat="1" x14ac:dyDescent="0.2">
      <c r="A132" s="11"/>
      <c r="B132" s="11"/>
      <c r="C132" s="11"/>
      <c r="D132" s="11"/>
      <c r="E132" s="11"/>
      <c r="F132" s="11"/>
      <c r="G132" s="11"/>
      <c r="H132" s="11"/>
      <c r="I132" s="101"/>
      <c r="J132" s="101"/>
      <c r="K132" s="63"/>
      <c r="L132" s="63"/>
      <c r="M132" s="11"/>
      <c r="N132" s="47"/>
    </row>
    <row r="133" spans="1:14" s="2" customFormat="1" x14ac:dyDescent="0.2">
      <c r="A133" s="11"/>
      <c r="B133" s="11"/>
      <c r="C133" s="11"/>
      <c r="D133" s="11"/>
      <c r="E133" s="11"/>
      <c r="F133" s="11"/>
      <c r="G133" s="11"/>
      <c r="H133" s="11"/>
      <c r="I133" s="101"/>
      <c r="J133" s="101"/>
      <c r="K133" s="63"/>
      <c r="L133" s="63"/>
      <c r="M133" s="11"/>
      <c r="N133" s="47"/>
    </row>
    <row r="134" spans="1:14" s="2" customFormat="1" x14ac:dyDescent="0.2">
      <c r="A134" s="11"/>
      <c r="B134" s="11"/>
      <c r="C134" s="11"/>
      <c r="D134" s="11"/>
      <c r="E134" s="11"/>
      <c r="F134" s="11"/>
      <c r="G134" s="11"/>
      <c r="H134" s="11"/>
      <c r="I134" s="101"/>
      <c r="J134" s="101"/>
      <c r="K134" s="63"/>
      <c r="L134" s="63"/>
      <c r="M134" s="11"/>
      <c r="N134" s="47"/>
    </row>
    <row r="135" spans="1:14" s="2" customFormat="1" x14ac:dyDescent="0.2">
      <c r="A135" s="11"/>
      <c r="B135" s="11"/>
      <c r="C135" s="11"/>
      <c r="D135" s="11"/>
      <c r="E135" s="11"/>
      <c r="F135" s="11"/>
      <c r="G135" s="11"/>
      <c r="H135" s="11"/>
      <c r="I135" s="101"/>
      <c r="J135" s="101"/>
      <c r="K135" s="63"/>
      <c r="L135" s="63"/>
      <c r="M135" s="11"/>
      <c r="N135" s="47"/>
    </row>
    <row r="136" spans="1:14" s="2" customFormat="1" x14ac:dyDescent="0.2">
      <c r="A136" s="11"/>
      <c r="B136" s="11"/>
      <c r="C136" s="11"/>
      <c r="D136" s="11"/>
      <c r="E136" s="11"/>
      <c r="F136" s="11"/>
      <c r="G136" s="11"/>
      <c r="H136" s="11"/>
      <c r="I136" s="101"/>
      <c r="J136" s="101"/>
      <c r="K136" s="63"/>
      <c r="L136" s="63"/>
      <c r="M136" s="11"/>
      <c r="N136" s="47"/>
    </row>
    <row r="137" spans="1:14" s="2" customFormat="1" x14ac:dyDescent="0.2">
      <c r="A137" s="11"/>
      <c r="B137" s="11"/>
      <c r="C137" s="11"/>
      <c r="D137" s="11"/>
      <c r="E137" s="11"/>
      <c r="F137" s="11"/>
      <c r="G137" s="11"/>
      <c r="H137" s="11"/>
      <c r="I137" s="101"/>
      <c r="J137" s="101"/>
      <c r="K137" s="63"/>
      <c r="L137" s="63"/>
      <c r="M137" s="11"/>
      <c r="N137" s="47"/>
    </row>
    <row r="138" spans="1:14" s="2" customFormat="1" x14ac:dyDescent="0.2">
      <c r="A138" s="11"/>
      <c r="B138" s="11"/>
      <c r="C138" s="11"/>
      <c r="D138" s="11"/>
      <c r="E138" s="11"/>
      <c r="F138" s="11"/>
      <c r="G138" s="11"/>
      <c r="H138" s="11"/>
      <c r="I138" s="101"/>
      <c r="J138" s="101"/>
      <c r="K138" s="63"/>
      <c r="L138" s="63"/>
      <c r="M138" s="11"/>
      <c r="N138" s="47"/>
    </row>
  </sheetData>
  <mergeCells count="28">
    <mergeCell ref="A43:A45"/>
    <mergeCell ref="B43:B45"/>
    <mergeCell ref="B46:B47"/>
    <mergeCell ref="A46:A47"/>
    <mergeCell ref="C8:C47"/>
    <mergeCell ref="A25:A27"/>
    <mergeCell ref="B25:B27"/>
    <mergeCell ref="A34:A35"/>
    <mergeCell ref="B34:B35"/>
    <mergeCell ref="B36:B37"/>
    <mergeCell ref="A36:A37"/>
    <mergeCell ref="A17:A18"/>
    <mergeCell ref="B17:B18"/>
    <mergeCell ref="A38:A39"/>
    <mergeCell ref="B38:B39"/>
    <mergeCell ref="H1:M1"/>
    <mergeCell ref="B3:M3"/>
    <mergeCell ref="A4:A5"/>
    <mergeCell ref="B4:B5"/>
    <mergeCell ref="C4:C5"/>
    <mergeCell ref="D4:G4"/>
    <mergeCell ref="H4:M4"/>
    <mergeCell ref="N4:N5"/>
    <mergeCell ref="B7:C7"/>
    <mergeCell ref="A13:A14"/>
    <mergeCell ref="B13:B14"/>
    <mergeCell ref="A15:A16"/>
    <mergeCell ref="B15:B16"/>
  </mergeCells>
  <pageMargins left="0.59055118110236227" right="0.27559055118110237" top="0.9055118110236221" bottom="0.15748031496062992" header="0.51181102362204722" footer="0.51181102362204722"/>
  <pageSetup paperSize="9" scale="5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0"/>
  <sheetViews>
    <sheetView view="pageBreakPreview" zoomScale="90" zoomScaleNormal="100" zoomScaleSheetLayoutView="90" workbookViewId="0">
      <selection activeCell="H1" sqref="H1:M1"/>
    </sheetView>
  </sheetViews>
  <sheetFormatPr defaultRowHeight="12.75" x14ac:dyDescent="0.2"/>
  <cols>
    <col min="1" max="1" width="8.28515625" customWidth="1"/>
    <col min="2" max="2" width="71.5703125" customWidth="1"/>
    <col min="3" max="3" width="28.28515625" customWidth="1"/>
    <col min="4" max="4" width="11.5703125" customWidth="1"/>
    <col min="5" max="5" width="10.140625" customWidth="1"/>
    <col min="6" max="6" width="15.85546875" customWidth="1"/>
    <col min="7" max="7" width="13.85546875" customWidth="1"/>
    <col min="8" max="8" width="18.28515625" customWidth="1"/>
    <col min="9" max="9" width="15.7109375" style="102" customWidth="1"/>
    <col min="10" max="10" width="17.28515625" style="102" customWidth="1"/>
    <col min="11" max="12" width="17" style="2" customWidth="1"/>
    <col min="13" max="13" width="16.7109375" customWidth="1"/>
    <col min="14" max="14" width="17.28515625" style="47" customWidth="1"/>
    <col min="15" max="43" width="9.140625" style="2"/>
  </cols>
  <sheetData>
    <row r="1" spans="1:14" ht="168" customHeight="1" x14ac:dyDescent="0.3">
      <c r="A1" s="67"/>
      <c r="B1" s="67"/>
      <c r="C1" s="67"/>
      <c r="D1" s="67"/>
      <c r="E1" s="67"/>
      <c r="F1" s="67"/>
      <c r="G1" s="67"/>
      <c r="H1" s="162" t="s">
        <v>266</v>
      </c>
      <c r="I1" s="162"/>
      <c r="J1" s="162"/>
      <c r="K1" s="162"/>
      <c r="L1" s="162"/>
      <c r="M1" s="162"/>
      <c r="N1" s="79"/>
    </row>
    <row r="2" spans="1:14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4" ht="43.5" customHeight="1" x14ac:dyDescent="0.3">
      <c r="A3" s="68"/>
      <c r="B3" s="193" t="s">
        <v>244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4" ht="27.75" customHeight="1" x14ac:dyDescent="0.2">
      <c r="A4" s="166" t="s">
        <v>0</v>
      </c>
      <c r="B4" s="166" t="s">
        <v>59</v>
      </c>
      <c r="C4" s="166" t="s">
        <v>60</v>
      </c>
      <c r="D4" s="168" t="s">
        <v>61</v>
      </c>
      <c r="E4" s="169"/>
      <c r="F4" s="169"/>
      <c r="G4" s="170"/>
      <c r="H4" s="166" t="s">
        <v>66</v>
      </c>
      <c r="I4" s="166"/>
      <c r="J4" s="166"/>
      <c r="K4" s="166"/>
      <c r="L4" s="166"/>
      <c r="M4" s="166"/>
      <c r="N4" s="182" t="s">
        <v>118</v>
      </c>
    </row>
    <row r="5" spans="1:14" ht="23.25" customHeight="1" x14ac:dyDescent="0.2">
      <c r="A5" s="167"/>
      <c r="B5" s="167"/>
      <c r="C5" s="167"/>
      <c r="D5" s="72" t="s">
        <v>62</v>
      </c>
      <c r="E5" s="72" t="s">
        <v>63</v>
      </c>
      <c r="F5" s="72" t="s">
        <v>64</v>
      </c>
      <c r="G5" s="72" t="s">
        <v>65</v>
      </c>
      <c r="H5" s="66">
        <v>2022</v>
      </c>
      <c r="I5" s="66">
        <v>2023</v>
      </c>
      <c r="J5" s="66">
        <v>2024</v>
      </c>
      <c r="K5" s="66">
        <v>2025</v>
      </c>
      <c r="L5" s="66">
        <v>2026</v>
      </c>
      <c r="M5" s="66">
        <v>2027</v>
      </c>
      <c r="N5" s="183"/>
    </row>
    <row r="6" spans="1:14" ht="23.25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80">
        <v>8</v>
      </c>
      <c r="I6" s="80">
        <v>9</v>
      </c>
      <c r="J6" s="80">
        <v>10</v>
      </c>
      <c r="K6" s="80">
        <v>11</v>
      </c>
      <c r="L6" s="80">
        <v>12</v>
      </c>
      <c r="M6" s="80">
        <v>13</v>
      </c>
      <c r="N6" s="78">
        <v>14</v>
      </c>
    </row>
    <row r="7" spans="1:14" s="2" customFormat="1" ht="47.25" customHeight="1" x14ac:dyDescent="0.2">
      <c r="A7" s="69"/>
      <c r="B7" s="180" t="s">
        <v>17</v>
      </c>
      <c r="C7" s="181"/>
      <c r="D7" s="71">
        <v>557</v>
      </c>
      <c r="E7" s="75" t="s">
        <v>67</v>
      </c>
      <c r="F7" s="75" t="s">
        <v>91</v>
      </c>
      <c r="G7" s="75" t="s">
        <v>69</v>
      </c>
      <c r="H7" s="106">
        <f>H8+H9+H10+H11+H13+H17+H18+H22+H12</f>
        <v>40986.120790000001</v>
      </c>
      <c r="I7" s="106">
        <f>I8+I9+I10+I11+I13+I17+I18+I22+I19+I20+I23+I14+I12</f>
        <v>48414.522440000001</v>
      </c>
      <c r="J7" s="106">
        <f>J8+J9+J10+J11+J13+J17+J18+J22+J19+J20+J23+J14+J12+J15+J21+J24+J25</f>
        <v>66696.836569999999</v>
      </c>
      <c r="K7" s="106">
        <f>K8+K9+K10+K11+K13+K17+K18+K22+K19+K20+K23+K14+K12+K15+K21+K24+K16</f>
        <v>72750.295400000003</v>
      </c>
      <c r="L7" s="106">
        <f t="shared" ref="L7:M7" si="0">L8+L9+L10+L11+L13+L17+L18+L22+L19+L20+L23+L14+L12+L15+L21+L24+L25</f>
        <v>65641.231999999989</v>
      </c>
      <c r="M7" s="106">
        <f t="shared" si="0"/>
        <v>67916.092000000004</v>
      </c>
      <c r="N7" s="106">
        <f t="shared" ref="N7" si="1">SUM(H7:M7)</f>
        <v>362405.0992</v>
      </c>
    </row>
    <row r="8" spans="1:14" s="2" customFormat="1" ht="48.75" customHeight="1" x14ac:dyDescent="0.2">
      <c r="A8" s="92" t="s">
        <v>156</v>
      </c>
      <c r="B8" s="44" t="s">
        <v>5</v>
      </c>
      <c r="C8" s="171" t="s">
        <v>231</v>
      </c>
      <c r="D8" s="94">
        <v>557</v>
      </c>
      <c r="E8" s="76" t="s">
        <v>90</v>
      </c>
      <c r="F8" s="76" t="s">
        <v>92</v>
      </c>
      <c r="G8" s="76" t="s">
        <v>81</v>
      </c>
      <c r="H8" s="84">
        <v>14389.6</v>
      </c>
      <c r="I8" s="84">
        <v>14408</v>
      </c>
      <c r="J8" s="84">
        <v>18650.830000000002</v>
      </c>
      <c r="K8" s="84">
        <v>24938.2</v>
      </c>
      <c r="L8" s="84">
        <v>25932.93</v>
      </c>
      <c r="M8" s="83">
        <v>26967.45</v>
      </c>
      <c r="N8" s="83">
        <f t="shared" ref="N8:N25" si="2">SUM(H8:M8)</f>
        <v>125287.01</v>
      </c>
    </row>
    <row r="9" spans="1:14" s="2" customFormat="1" ht="35.25" customHeight="1" x14ac:dyDescent="0.2">
      <c r="A9" s="92" t="s">
        <v>157</v>
      </c>
      <c r="B9" s="44" t="s">
        <v>6</v>
      </c>
      <c r="C9" s="172"/>
      <c r="D9" s="94">
        <v>557</v>
      </c>
      <c r="E9" s="76" t="s">
        <v>90</v>
      </c>
      <c r="F9" s="76" t="s">
        <v>92</v>
      </c>
      <c r="G9" s="76" t="s">
        <v>82</v>
      </c>
      <c r="H9" s="84">
        <v>1018.5</v>
      </c>
      <c r="I9" s="84">
        <v>1428.8</v>
      </c>
      <c r="J9" s="84">
        <v>2439.3000000000002</v>
      </c>
      <c r="K9" s="84">
        <v>2834.3</v>
      </c>
      <c r="L9" s="84">
        <v>2434.3000000000002</v>
      </c>
      <c r="M9" s="83">
        <v>2434.3000000000002</v>
      </c>
      <c r="N9" s="83">
        <f t="shared" si="2"/>
        <v>12589.5</v>
      </c>
    </row>
    <row r="10" spans="1:14" s="2" customFormat="1" ht="51" customHeight="1" x14ac:dyDescent="0.2">
      <c r="A10" s="92" t="s">
        <v>158</v>
      </c>
      <c r="B10" s="44" t="s">
        <v>7</v>
      </c>
      <c r="C10" s="173"/>
      <c r="D10" s="94">
        <v>557</v>
      </c>
      <c r="E10" s="76" t="s">
        <v>90</v>
      </c>
      <c r="F10" s="76" t="s">
        <v>92</v>
      </c>
      <c r="G10" s="76" t="s">
        <v>83</v>
      </c>
      <c r="H10" s="84">
        <v>390.45386999999999</v>
      </c>
      <c r="I10" s="84">
        <v>580</v>
      </c>
      <c r="J10" s="84">
        <v>836.95</v>
      </c>
      <c r="K10" s="84">
        <v>996.28</v>
      </c>
      <c r="L10" s="84">
        <v>996.28</v>
      </c>
      <c r="M10" s="83">
        <v>996.28</v>
      </c>
      <c r="N10" s="83">
        <f t="shared" si="2"/>
        <v>4796.2438699999993</v>
      </c>
    </row>
    <row r="11" spans="1:14" s="2" customFormat="1" ht="121.5" customHeight="1" x14ac:dyDescent="0.2">
      <c r="A11" s="92" t="s">
        <v>12</v>
      </c>
      <c r="B11" s="44" t="s">
        <v>10</v>
      </c>
      <c r="C11" s="7" t="s">
        <v>232</v>
      </c>
      <c r="D11" s="94">
        <v>557</v>
      </c>
      <c r="E11" s="76" t="s">
        <v>90</v>
      </c>
      <c r="F11" s="76" t="s">
        <v>93</v>
      </c>
      <c r="G11" s="76" t="s">
        <v>73</v>
      </c>
      <c r="H11" s="84">
        <v>20247.531029999998</v>
      </c>
      <c r="I11" s="84">
        <v>23223.928</v>
      </c>
      <c r="J11" s="84">
        <v>30065.52</v>
      </c>
      <c r="K11" s="84">
        <v>28218.65</v>
      </c>
      <c r="L11" s="84">
        <v>29423.08</v>
      </c>
      <c r="M11" s="83">
        <v>30663.42</v>
      </c>
      <c r="N11" s="83">
        <f t="shared" si="2"/>
        <v>161842.12903000001</v>
      </c>
    </row>
    <row r="12" spans="1:14" s="2" customFormat="1" ht="33" customHeight="1" x14ac:dyDescent="0.2">
      <c r="A12" s="54" t="s">
        <v>4</v>
      </c>
      <c r="B12" s="44" t="s">
        <v>119</v>
      </c>
      <c r="C12" s="7" t="s">
        <v>77</v>
      </c>
      <c r="D12" s="94">
        <v>557</v>
      </c>
      <c r="E12" s="76" t="s">
        <v>90</v>
      </c>
      <c r="F12" s="76" t="s">
        <v>126</v>
      </c>
      <c r="G12" s="76" t="s">
        <v>73</v>
      </c>
      <c r="H12" s="84">
        <v>0</v>
      </c>
      <c r="I12" s="84">
        <v>1495.0937899999999</v>
      </c>
      <c r="J12" s="84">
        <v>2843.7</v>
      </c>
      <c r="K12" s="84">
        <v>2994.6</v>
      </c>
      <c r="L12" s="84">
        <v>2994.6</v>
      </c>
      <c r="M12" s="83">
        <v>2994.6</v>
      </c>
      <c r="N12" s="83">
        <f t="shared" si="2"/>
        <v>13322.593790000001</v>
      </c>
    </row>
    <row r="13" spans="1:14" s="2" customFormat="1" ht="15.75" customHeight="1" x14ac:dyDescent="0.2">
      <c r="A13" s="138" t="s">
        <v>22</v>
      </c>
      <c r="B13" s="149" t="s">
        <v>13</v>
      </c>
      <c r="C13" s="171" t="s">
        <v>77</v>
      </c>
      <c r="D13" s="94">
        <v>557</v>
      </c>
      <c r="E13" s="76" t="s">
        <v>94</v>
      </c>
      <c r="F13" s="76" t="s">
        <v>95</v>
      </c>
      <c r="G13" s="76" t="s">
        <v>96</v>
      </c>
      <c r="H13" s="84">
        <v>450</v>
      </c>
      <c r="I13" s="84">
        <v>0</v>
      </c>
      <c r="J13" s="84">
        <v>0</v>
      </c>
      <c r="K13" s="84">
        <v>0</v>
      </c>
      <c r="L13" s="84">
        <v>0</v>
      </c>
      <c r="M13" s="83">
        <v>0</v>
      </c>
      <c r="N13" s="83">
        <f t="shared" si="2"/>
        <v>450</v>
      </c>
    </row>
    <row r="14" spans="1:14" s="2" customFormat="1" ht="19.5" customHeight="1" x14ac:dyDescent="0.2">
      <c r="A14" s="148"/>
      <c r="B14" s="150"/>
      <c r="C14" s="172"/>
      <c r="D14" s="94">
        <v>557</v>
      </c>
      <c r="E14" s="76" t="s">
        <v>106</v>
      </c>
      <c r="F14" s="76" t="s">
        <v>95</v>
      </c>
      <c r="G14" s="76" t="s">
        <v>96</v>
      </c>
      <c r="H14" s="84">
        <v>0</v>
      </c>
      <c r="I14" s="84">
        <v>1050</v>
      </c>
      <c r="J14" s="84">
        <v>0</v>
      </c>
      <c r="K14" s="84">
        <v>0</v>
      </c>
      <c r="L14" s="84">
        <v>0</v>
      </c>
      <c r="M14" s="83">
        <v>0</v>
      </c>
      <c r="N14" s="83">
        <f t="shared" si="2"/>
        <v>1050</v>
      </c>
    </row>
    <row r="15" spans="1:14" s="2" customFormat="1" ht="19.5" customHeight="1" x14ac:dyDescent="0.2">
      <c r="A15" s="148"/>
      <c r="B15" s="150"/>
      <c r="C15" s="172"/>
      <c r="D15" s="108">
        <v>557</v>
      </c>
      <c r="E15" s="76" t="s">
        <v>106</v>
      </c>
      <c r="F15" s="76" t="s">
        <v>95</v>
      </c>
      <c r="G15" s="76" t="s">
        <v>73</v>
      </c>
      <c r="H15" s="84">
        <v>0</v>
      </c>
      <c r="I15" s="84">
        <v>0</v>
      </c>
      <c r="J15" s="84">
        <v>1000</v>
      </c>
      <c r="K15" s="84">
        <v>1223.9000000000001</v>
      </c>
      <c r="L15" s="84">
        <v>1223.9000000000001</v>
      </c>
      <c r="M15" s="83">
        <v>1223.9000000000001</v>
      </c>
      <c r="N15" s="83">
        <f t="shared" si="2"/>
        <v>4671.7000000000007</v>
      </c>
    </row>
    <row r="16" spans="1:14" s="2" customFormat="1" ht="19.5" customHeight="1" x14ac:dyDescent="0.2">
      <c r="A16" s="139"/>
      <c r="B16" s="151"/>
      <c r="C16" s="173"/>
      <c r="D16" s="116">
        <v>557</v>
      </c>
      <c r="E16" s="76" t="s">
        <v>106</v>
      </c>
      <c r="F16" s="76" t="s">
        <v>255</v>
      </c>
      <c r="G16" s="76" t="s">
        <v>73</v>
      </c>
      <c r="H16" s="84">
        <v>0</v>
      </c>
      <c r="I16" s="84">
        <v>0</v>
      </c>
      <c r="J16" s="84">
        <v>0</v>
      </c>
      <c r="K16" s="84">
        <v>1220</v>
      </c>
      <c r="L16" s="84">
        <v>0</v>
      </c>
      <c r="M16" s="83">
        <v>0</v>
      </c>
      <c r="N16" s="83">
        <f t="shared" si="2"/>
        <v>1220</v>
      </c>
    </row>
    <row r="17" spans="1:14" s="2" customFormat="1" ht="24.75" customHeight="1" x14ac:dyDescent="0.2">
      <c r="A17" s="138" t="s">
        <v>14</v>
      </c>
      <c r="B17" s="149" t="s">
        <v>18</v>
      </c>
      <c r="C17" s="171" t="s">
        <v>233</v>
      </c>
      <c r="D17" s="94">
        <v>557</v>
      </c>
      <c r="E17" s="76" t="s">
        <v>94</v>
      </c>
      <c r="F17" s="76" t="s">
        <v>97</v>
      </c>
      <c r="G17" s="76" t="s">
        <v>82</v>
      </c>
      <c r="H17" s="84">
        <v>2605.9203400000001</v>
      </c>
      <c r="I17" s="84">
        <v>0</v>
      </c>
      <c r="J17" s="84">
        <v>0</v>
      </c>
      <c r="K17" s="84">
        <v>0</v>
      </c>
      <c r="L17" s="84">
        <v>0</v>
      </c>
      <c r="M17" s="83">
        <v>0</v>
      </c>
      <c r="N17" s="83">
        <f t="shared" si="2"/>
        <v>2605.9203400000001</v>
      </c>
    </row>
    <row r="18" spans="1:14" s="2" customFormat="1" ht="23.25" customHeight="1" x14ac:dyDescent="0.2">
      <c r="A18" s="139"/>
      <c r="B18" s="151"/>
      <c r="C18" s="173"/>
      <c r="D18" s="94">
        <v>557</v>
      </c>
      <c r="E18" s="76" t="s">
        <v>94</v>
      </c>
      <c r="F18" s="76" t="s">
        <v>97</v>
      </c>
      <c r="G18" s="76" t="s">
        <v>104</v>
      </c>
      <c r="H18" s="84">
        <v>356.99970000000002</v>
      </c>
      <c r="I18" s="84">
        <v>0</v>
      </c>
      <c r="J18" s="84">
        <v>0</v>
      </c>
      <c r="K18" s="84">
        <v>0</v>
      </c>
      <c r="L18" s="84">
        <v>0</v>
      </c>
      <c r="M18" s="83">
        <v>0</v>
      </c>
      <c r="N18" s="83">
        <f t="shared" si="2"/>
        <v>356.99970000000002</v>
      </c>
    </row>
    <row r="19" spans="1:14" s="2" customFormat="1" ht="23.25" customHeight="1" x14ac:dyDescent="0.2">
      <c r="A19" s="178" t="s">
        <v>23</v>
      </c>
      <c r="B19" s="196" t="s">
        <v>18</v>
      </c>
      <c r="C19" s="197" t="s">
        <v>233</v>
      </c>
      <c r="D19" s="108">
        <v>557</v>
      </c>
      <c r="E19" s="76" t="s">
        <v>106</v>
      </c>
      <c r="F19" s="76" t="s">
        <v>97</v>
      </c>
      <c r="G19" s="76" t="s">
        <v>82</v>
      </c>
      <c r="H19" s="84">
        <v>0</v>
      </c>
      <c r="I19" s="84">
        <v>4711.3346499999998</v>
      </c>
      <c r="J19" s="84">
        <v>0</v>
      </c>
      <c r="K19" s="84">
        <v>0</v>
      </c>
      <c r="L19" s="84">
        <v>0</v>
      </c>
      <c r="M19" s="83">
        <v>0</v>
      </c>
      <c r="N19" s="83">
        <f t="shared" si="2"/>
        <v>4711.3346499999998</v>
      </c>
    </row>
    <row r="20" spans="1:14" s="2" customFormat="1" ht="27" customHeight="1" x14ac:dyDescent="0.2">
      <c r="A20" s="178"/>
      <c r="B20" s="196"/>
      <c r="C20" s="197"/>
      <c r="D20" s="108">
        <v>557</v>
      </c>
      <c r="E20" s="76" t="s">
        <v>106</v>
      </c>
      <c r="F20" s="76" t="s">
        <v>97</v>
      </c>
      <c r="G20" s="76" t="s">
        <v>104</v>
      </c>
      <c r="H20" s="84">
        <v>0</v>
      </c>
      <c r="I20" s="84">
        <v>517.36599999999999</v>
      </c>
      <c r="J20" s="84">
        <v>502.85145</v>
      </c>
      <c r="K20" s="84">
        <v>800</v>
      </c>
      <c r="L20" s="84">
        <v>500</v>
      </c>
      <c r="M20" s="83">
        <v>500</v>
      </c>
      <c r="N20" s="83">
        <f t="shared" si="2"/>
        <v>2820.2174500000001</v>
      </c>
    </row>
    <row r="21" spans="1:14" s="2" customFormat="1" ht="27" customHeight="1" x14ac:dyDescent="0.2">
      <c r="A21" s="178"/>
      <c r="B21" s="196"/>
      <c r="C21" s="197"/>
      <c r="D21" s="108">
        <v>557</v>
      </c>
      <c r="E21" s="76" t="s">
        <v>106</v>
      </c>
      <c r="F21" s="76" t="s">
        <v>97</v>
      </c>
      <c r="G21" s="76" t="s">
        <v>73</v>
      </c>
      <c r="H21" s="84">
        <v>0</v>
      </c>
      <c r="I21" s="84">
        <v>0</v>
      </c>
      <c r="J21" s="84">
        <v>7395.5269500000004</v>
      </c>
      <c r="K21" s="84">
        <v>8024.3653999999997</v>
      </c>
      <c r="L21" s="84">
        <v>636.14200000000005</v>
      </c>
      <c r="M21" s="83">
        <v>636.14200000000005</v>
      </c>
      <c r="N21" s="83">
        <f t="shared" si="2"/>
        <v>16692.176350000002</v>
      </c>
    </row>
    <row r="22" spans="1:14" s="2" customFormat="1" ht="21" customHeight="1" x14ac:dyDescent="0.2">
      <c r="A22" s="187" t="s">
        <v>136</v>
      </c>
      <c r="B22" s="196" t="s">
        <v>171</v>
      </c>
      <c r="C22" s="197" t="s">
        <v>77</v>
      </c>
      <c r="D22" s="108">
        <v>557</v>
      </c>
      <c r="E22" s="76" t="s">
        <v>94</v>
      </c>
      <c r="F22" s="76" t="s">
        <v>98</v>
      </c>
      <c r="G22" s="76" t="s">
        <v>82</v>
      </c>
      <c r="H22" s="84">
        <v>1527.1158499999999</v>
      </c>
      <c r="I22" s="84">
        <v>0</v>
      </c>
      <c r="J22" s="84">
        <v>0</v>
      </c>
      <c r="K22" s="84">
        <v>0</v>
      </c>
      <c r="L22" s="84">
        <v>0</v>
      </c>
      <c r="M22" s="83">
        <v>0</v>
      </c>
      <c r="N22" s="83">
        <f t="shared" si="2"/>
        <v>1527.1158499999999</v>
      </c>
    </row>
    <row r="23" spans="1:14" s="2" customFormat="1" ht="21.75" customHeight="1" x14ac:dyDescent="0.2">
      <c r="A23" s="187"/>
      <c r="B23" s="196"/>
      <c r="C23" s="197"/>
      <c r="D23" s="108">
        <v>557</v>
      </c>
      <c r="E23" s="76" t="s">
        <v>106</v>
      </c>
      <c r="F23" s="76" t="s">
        <v>98</v>
      </c>
      <c r="G23" s="76" t="s">
        <v>82</v>
      </c>
      <c r="H23" s="84">
        <v>0</v>
      </c>
      <c r="I23" s="84">
        <v>1000</v>
      </c>
      <c r="J23" s="84">
        <v>0</v>
      </c>
      <c r="K23" s="84">
        <v>0</v>
      </c>
      <c r="L23" s="84">
        <v>0</v>
      </c>
      <c r="M23" s="83">
        <v>0</v>
      </c>
      <c r="N23" s="83">
        <f t="shared" si="2"/>
        <v>1000</v>
      </c>
    </row>
    <row r="24" spans="1:14" s="2" customFormat="1" ht="28.5" customHeight="1" x14ac:dyDescent="0.2">
      <c r="A24" s="187"/>
      <c r="B24" s="196"/>
      <c r="C24" s="197"/>
      <c r="D24" s="108">
        <v>557</v>
      </c>
      <c r="E24" s="76" t="s">
        <v>106</v>
      </c>
      <c r="F24" s="76" t="s">
        <v>98</v>
      </c>
      <c r="G24" s="76" t="s">
        <v>73</v>
      </c>
      <c r="H24" s="84">
        <v>0</v>
      </c>
      <c r="I24" s="84">
        <v>0</v>
      </c>
      <c r="J24" s="84">
        <v>1720.0155</v>
      </c>
      <c r="K24" s="84">
        <v>1500</v>
      </c>
      <c r="L24" s="84">
        <v>1500</v>
      </c>
      <c r="M24" s="83">
        <v>1500</v>
      </c>
      <c r="N24" s="83">
        <f t="shared" si="2"/>
        <v>6220.0154999999995</v>
      </c>
    </row>
    <row r="25" spans="1:14" s="2" customFormat="1" ht="30" x14ac:dyDescent="0.2">
      <c r="A25" s="19" t="s">
        <v>55</v>
      </c>
      <c r="B25" s="112" t="s">
        <v>225</v>
      </c>
      <c r="C25" s="114" t="s">
        <v>239</v>
      </c>
      <c r="D25" s="113">
        <v>557</v>
      </c>
      <c r="E25" s="76" t="s">
        <v>106</v>
      </c>
      <c r="F25" s="76" t="s">
        <v>227</v>
      </c>
      <c r="G25" s="76" t="s">
        <v>82</v>
      </c>
      <c r="H25" s="84">
        <v>0</v>
      </c>
      <c r="I25" s="84">
        <v>0</v>
      </c>
      <c r="J25" s="84">
        <v>1242.14267</v>
      </c>
      <c r="K25" s="84">
        <v>0</v>
      </c>
      <c r="L25" s="84">
        <v>0</v>
      </c>
      <c r="M25" s="83">
        <v>0</v>
      </c>
      <c r="N25" s="83">
        <f t="shared" si="2"/>
        <v>1242.14267</v>
      </c>
    </row>
    <row r="26" spans="1:14" s="2" customFormat="1" ht="15.75" x14ac:dyDescent="0.2">
      <c r="A26" s="19"/>
      <c r="B26" s="18"/>
      <c r="C26" s="17"/>
      <c r="D26" s="17"/>
      <c r="E26" s="17"/>
      <c r="F26" s="17"/>
      <c r="G26" s="17"/>
      <c r="H26" s="14"/>
      <c r="I26" s="14"/>
      <c r="J26" s="14"/>
      <c r="K26" s="120"/>
      <c r="L26" s="14"/>
      <c r="M26" s="14"/>
      <c r="N26" s="47"/>
    </row>
    <row r="27" spans="1:14" s="2" customFormat="1" ht="15.75" x14ac:dyDescent="0.2">
      <c r="A27" s="19"/>
      <c r="B27" s="17"/>
      <c r="C27" s="17"/>
      <c r="D27" s="17"/>
      <c r="E27" s="17"/>
      <c r="F27" s="17"/>
      <c r="G27" s="17"/>
      <c r="H27" s="13"/>
      <c r="I27" s="15"/>
      <c r="J27" s="16"/>
      <c r="K27" s="59"/>
      <c r="L27" s="16"/>
      <c r="M27" s="16"/>
      <c r="N27" s="47"/>
    </row>
    <row r="28" spans="1:14" s="2" customFormat="1" ht="15.75" x14ac:dyDescent="0.2">
      <c r="A28" s="19"/>
      <c r="B28" s="17"/>
      <c r="C28" s="17"/>
      <c r="D28" s="17"/>
      <c r="E28" s="17"/>
      <c r="F28" s="17"/>
      <c r="G28" s="17"/>
      <c r="H28" s="13"/>
      <c r="I28" s="15"/>
      <c r="J28" s="16"/>
      <c r="K28" s="59"/>
      <c r="L28" s="16"/>
      <c r="M28" s="16"/>
      <c r="N28" s="47"/>
    </row>
    <row r="29" spans="1:14" s="2" customFormat="1" ht="15.75" x14ac:dyDescent="0.2">
      <c r="A29" s="19"/>
      <c r="B29" s="18"/>
      <c r="C29" s="17"/>
      <c r="D29" s="17"/>
      <c r="E29" s="17"/>
      <c r="F29" s="17"/>
      <c r="G29" s="17"/>
      <c r="H29" s="14"/>
      <c r="I29" s="14"/>
      <c r="J29" s="14"/>
      <c r="K29" s="59"/>
      <c r="L29" s="14"/>
      <c r="M29" s="14"/>
      <c r="N29" s="47"/>
    </row>
    <row r="30" spans="1:14" s="2" customFormat="1" ht="27.75" customHeight="1" x14ac:dyDescent="0.2">
      <c r="A30" s="19"/>
      <c r="B30" s="17"/>
      <c r="C30" s="17"/>
      <c r="D30" s="17"/>
      <c r="E30" s="17"/>
      <c r="F30" s="17"/>
      <c r="G30" s="17"/>
      <c r="H30" s="13"/>
      <c r="I30" s="15"/>
      <c r="J30" s="16"/>
      <c r="K30" s="59"/>
      <c r="L30" s="16"/>
      <c r="M30" s="16"/>
      <c r="N30" s="47"/>
    </row>
    <row r="31" spans="1:14" s="2" customFormat="1" ht="24" customHeight="1" x14ac:dyDescent="0.2">
      <c r="A31" s="19"/>
      <c r="B31" s="17"/>
      <c r="C31" s="17"/>
      <c r="D31" s="17"/>
      <c r="E31" s="17"/>
      <c r="F31" s="17"/>
      <c r="G31" s="17"/>
      <c r="H31" s="13"/>
      <c r="I31" s="15"/>
      <c r="J31" s="16"/>
      <c r="K31" s="59"/>
      <c r="L31" s="16"/>
      <c r="M31" s="16"/>
      <c r="N31" s="47"/>
    </row>
    <row r="32" spans="1:14" s="2" customFormat="1" ht="27" customHeight="1" x14ac:dyDescent="0.2">
      <c r="A32" s="19"/>
      <c r="B32" s="17"/>
      <c r="C32" s="17"/>
      <c r="D32" s="17"/>
      <c r="E32" s="17"/>
      <c r="F32" s="17"/>
      <c r="G32" s="17"/>
      <c r="H32" s="13"/>
      <c r="I32" s="15"/>
      <c r="J32" s="16"/>
      <c r="K32" s="16"/>
      <c r="L32" s="16"/>
      <c r="M32" s="16"/>
      <c r="N32" s="47"/>
    </row>
    <row r="33" spans="1:14" s="2" customFormat="1" ht="15.75" x14ac:dyDescent="0.2">
      <c r="A33" s="19"/>
      <c r="B33" s="18"/>
      <c r="C33" s="17"/>
      <c r="D33" s="17"/>
      <c r="E33" s="17"/>
      <c r="F33" s="17"/>
      <c r="G33" s="17"/>
      <c r="H33" s="14"/>
      <c r="I33" s="14"/>
      <c r="J33" s="14"/>
      <c r="K33" s="14"/>
      <c r="L33" s="14"/>
      <c r="M33" s="14"/>
      <c r="N33" s="47"/>
    </row>
    <row r="34" spans="1:14" s="2" customFormat="1" ht="15.75" x14ac:dyDescent="0.2">
      <c r="A34" s="19"/>
      <c r="B34" s="17"/>
      <c r="C34" s="17"/>
      <c r="D34" s="17"/>
      <c r="E34" s="17"/>
      <c r="F34" s="17"/>
      <c r="G34" s="17"/>
      <c r="H34" s="13"/>
      <c r="I34" s="15"/>
      <c r="J34" s="16"/>
      <c r="K34" s="16"/>
      <c r="L34" s="16"/>
      <c r="M34" s="16"/>
      <c r="N34" s="47"/>
    </row>
    <row r="35" spans="1:14" s="2" customFormat="1" ht="15.75" x14ac:dyDescent="0.2">
      <c r="A35" s="19"/>
      <c r="B35" s="17"/>
      <c r="C35" s="17"/>
      <c r="D35" s="17"/>
      <c r="E35" s="17"/>
      <c r="F35" s="17"/>
      <c r="G35" s="17"/>
      <c r="H35" s="13"/>
      <c r="I35" s="15"/>
      <c r="J35" s="16"/>
      <c r="K35" s="16"/>
      <c r="L35" s="16"/>
      <c r="M35" s="16"/>
      <c r="N35" s="47"/>
    </row>
    <row r="36" spans="1:14" s="2" customFormat="1" ht="24" customHeight="1" x14ac:dyDescent="0.2">
      <c r="A36" s="19"/>
      <c r="B36" s="17"/>
      <c r="C36" s="17"/>
      <c r="D36" s="17"/>
      <c r="E36" s="17"/>
      <c r="F36" s="17"/>
      <c r="G36" s="17"/>
      <c r="H36" s="13"/>
      <c r="I36" s="15"/>
      <c r="J36" s="16"/>
      <c r="K36" s="16"/>
      <c r="L36" s="16"/>
      <c r="M36" s="16"/>
      <c r="N36" s="47"/>
    </row>
    <row r="37" spans="1:14" s="2" customFormat="1" ht="15.75" x14ac:dyDescent="0.2">
      <c r="A37" s="19"/>
      <c r="B37" s="18"/>
      <c r="C37" s="17"/>
      <c r="D37" s="17"/>
      <c r="E37" s="17"/>
      <c r="F37" s="17"/>
      <c r="G37" s="17"/>
      <c r="H37" s="13"/>
      <c r="I37" s="15"/>
      <c r="J37" s="14"/>
      <c r="K37" s="14"/>
      <c r="L37" s="14"/>
      <c r="M37" s="14"/>
      <c r="N37" s="47"/>
    </row>
    <row r="38" spans="1:14" s="2" customFormat="1" ht="15.75" x14ac:dyDescent="0.2">
      <c r="A38" s="19"/>
      <c r="B38" s="18"/>
      <c r="C38" s="17"/>
      <c r="D38" s="17"/>
      <c r="E38" s="17"/>
      <c r="F38" s="17"/>
      <c r="G38" s="17"/>
      <c r="H38" s="13"/>
      <c r="I38" s="15"/>
      <c r="J38" s="14"/>
      <c r="K38" s="14"/>
      <c r="L38" s="14"/>
      <c r="M38" s="14"/>
      <c r="N38" s="47"/>
    </row>
    <row r="39" spans="1:14" s="2" customFormat="1" ht="15.75" x14ac:dyDescent="0.2">
      <c r="A39" s="19"/>
      <c r="B39" s="18"/>
      <c r="C39" s="17"/>
      <c r="D39" s="17"/>
      <c r="E39" s="17"/>
      <c r="F39" s="17"/>
      <c r="G39" s="17"/>
      <c r="H39" s="14"/>
      <c r="I39" s="14"/>
      <c r="J39" s="14"/>
      <c r="K39" s="14"/>
      <c r="L39" s="14"/>
      <c r="M39" s="14"/>
      <c r="N39" s="47"/>
    </row>
    <row r="40" spans="1:14" s="2" customFormat="1" ht="15.75" x14ac:dyDescent="0.2">
      <c r="A40" s="19"/>
      <c r="B40" s="17"/>
      <c r="C40" s="17"/>
      <c r="D40" s="17"/>
      <c r="E40" s="17"/>
      <c r="F40" s="17"/>
      <c r="G40" s="17"/>
      <c r="H40" s="13"/>
      <c r="I40" s="15"/>
      <c r="J40" s="16"/>
      <c r="K40" s="16"/>
      <c r="L40" s="16"/>
      <c r="M40" s="16"/>
      <c r="N40" s="47"/>
    </row>
    <row r="41" spans="1:14" s="2" customFormat="1" ht="15.75" x14ac:dyDescent="0.2">
      <c r="A41" s="19"/>
      <c r="B41" s="17"/>
      <c r="C41" s="17"/>
      <c r="D41" s="17"/>
      <c r="E41" s="17"/>
      <c r="F41" s="17"/>
      <c r="G41" s="17"/>
      <c r="H41" s="13"/>
      <c r="I41" s="15"/>
      <c r="J41" s="16"/>
      <c r="K41" s="16"/>
      <c r="L41" s="16"/>
      <c r="M41" s="16"/>
      <c r="N41" s="47"/>
    </row>
    <row r="42" spans="1:14" s="2" customFormat="1" ht="15.75" x14ac:dyDescent="0.2">
      <c r="A42" s="19"/>
      <c r="B42" s="17"/>
      <c r="C42" s="17"/>
      <c r="D42" s="17"/>
      <c r="E42" s="17"/>
      <c r="F42" s="17"/>
      <c r="G42" s="17"/>
      <c r="H42" s="13"/>
      <c r="I42" s="15"/>
      <c r="J42" s="16"/>
      <c r="K42" s="16"/>
      <c r="L42" s="16"/>
      <c r="M42" s="16"/>
      <c r="N42" s="47"/>
    </row>
    <row r="43" spans="1:14" s="2" customFormat="1" ht="15.75" x14ac:dyDescent="0.2">
      <c r="A43" s="19"/>
      <c r="B43" s="17"/>
      <c r="C43" s="17"/>
      <c r="D43" s="17"/>
      <c r="E43" s="17"/>
      <c r="F43" s="17"/>
      <c r="G43" s="17"/>
      <c r="H43" s="13"/>
      <c r="I43" s="15"/>
      <c r="J43" s="16"/>
      <c r="K43" s="16"/>
      <c r="L43" s="16"/>
      <c r="M43" s="16"/>
      <c r="N43" s="47"/>
    </row>
    <row r="44" spans="1:14" s="2" customFormat="1" ht="15.75" x14ac:dyDescent="0.2">
      <c r="A44" s="19"/>
      <c r="B44" s="17"/>
      <c r="C44" s="17"/>
      <c r="D44" s="17"/>
      <c r="E44" s="17"/>
      <c r="F44" s="17"/>
      <c r="G44" s="17"/>
      <c r="H44" s="13"/>
      <c r="I44" s="15"/>
      <c r="J44" s="16"/>
      <c r="K44" s="16"/>
      <c r="L44" s="16"/>
      <c r="M44" s="16"/>
      <c r="N44" s="47"/>
    </row>
    <row r="45" spans="1:14" s="2" customFormat="1" ht="15.75" x14ac:dyDescent="0.2">
      <c r="A45" s="19"/>
      <c r="B45" s="17"/>
      <c r="C45" s="17"/>
      <c r="D45" s="17"/>
      <c r="E45" s="17"/>
      <c r="F45" s="17"/>
      <c r="G45" s="17"/>
      <c r="H45" s="13"/>
      <c r="I45" s="15"/>
      <c r="J45" s="16"/>
      <c r="K45" s="16"/>
      <c r="L45" s="16"/>
      <c r="M45" s="16"/>
      <c r="N45" s="47"/>
    </row>
    <row r="46" spans="1:14" s="2" customFormat="1" ht="15.75" x14ac:dyDescent="0.2">
      <c r="A46" s="19"/>
      <c r="B46" s="17"/>
      <c r="C46" s="17"/>
      <c r="D46" s="17"/>
      <c r="E46" s="17"/>
      <c r="F46" s="17"/>
      <c r="G46" s="17"/>
      <c r="H46" s="13"/>
      <c r="I46" s="15"/>
      <c r="J46" s="16"/>
      <c r="K46" s="16"/>
      <c r="L46" s="16"/>
      <c r="M46" s="16"/>
      <c r="N46" s="47"/>
    </row>
    <row r="47" spans="1:14" s="2" customFormat="1" ht="48.75" customHeight="1" x14ac:dyDescent="0.2">
      <c r="A47" s="19"/>
      <c r="B47" s="17"/>
      <c r="C47" s="17"/>
      <c r="D47" s="17"/>
      <c r="E47" s="17"/>
      <c r="F47" s="17"/>
      <c r="G47" s="17"/>
      <c r="H47" s="13"/>
      <c r="I47" s="15"/>
      <c r="J47" s="16"/>
      <c r="K47" s="16"/>
      <c r="L47" s="16"/>
      <c r="M47" s="16"/>
      <c r="N47" s="47"/>
    </row>
    <row r="48" spans="1:14" s="2" customFormat="1" ht="15.75" x14ac:dyDescent="0.2">
      <c r="A48" s="19"/>
      <c r="B48" s="18"/>
      <c r="C48" s="17"/>
      <c r="D48" s="17"/>
      <c r="E48" s="17"/>
      <c r="F48" s="17"/>
      <c r="G48" s="17"/>
      <c r="H48" s="14"/>
      <c r="I48" s="14"/>
      <c r="J48" s="14"/>
      <c r="K48" s="14"/>
      <c r="L48" s="14"/>
      <c r="M48" s="14"/>
      <c r="N48" s="47"/>
    </row>
    <row r="49" spans="1:14" s="2" customFormat="1" ht="15.75" x14ac:dyDescent="0.2">
      <c r="A49" s="19"/>
      <c r="B49" s="17"/>
      <c r="C49" s="17"/>
      <c r="D49" s="17"/>
      <c r="E49" s="17"/>
      <c r="F49" s="17"/>
      <c r="G49" s="17"/>
      <c r="H49" s="13"/>
      <c r="I49" s="15"/>
      <c r="J49" s="16"/>
      <c r="K49" s="16"/>
      <c r="L49" s="16"/>
      <c r="M49" s="16"/>
      <c r="N49" s="47"/>
    </row>
    <row r="50" spans="1:14" s="2" customFormat="1" ht="15.75" x14ac:dyDescent="0.2">
      <c r="A50" s="19"/>
      <c r="B50" s="17"/>
      <c r="C50" s="17"/>
      <c r="D50" s="17"/>
      <c r="E50" s="17"/>
      <c r="F50" s="17"/>
      <c r="G50" s="17"/>
      <c r="H50" s="13"/>
      <c r="I50" s="15"/>
      <c r="J50" s="16"/>
      <c r="K50" s="16"/>
      <c r="L50" s="16"/>
      <c r="M50" s="16"/>
      <c r="N50" s="47"/>
    </row>
    <row r="51" spans="1:14" s="2" customFormat="1" ht="15.75" x14ac:dyDescent="0.2">
      <c r="A51" s="19"/>
      <c r="B51" s="17"/>
      <c r="C51" s="17"/>
      <c r="D51" s="17"/>
      <c r="E51" s="17"/>
      <c r="F51" s="17"/>
      <c r="G51" s="17"/>
      <c r="H51" s="13"/>
      <c r="I51" s="15"/>
      <c r="J51" s="16"/>
      <c r="K51" s="16"/>
      <c r="L51" s="16"/>
      <c r="M51" s="16"/>
      <c r="N51" s="47"/>
    </row>
    <row r="52" spans="1:14" s="2" customFormat="1" ht="34.5" customHeight="1" x14ac:dyDescent="0.2">
      <c r="A52" s="19"/>
      <c r="B52" s="17"/>
      <c r="C52" s="17"/>
      <c r="D52" s="17"/>
      <c r="E52" s="17"/>
      <c r="F52" s="17"/>
      <c r="G52" s="17"/>
      <c r="H52" s="13"/>
      <c r="I52" s="15"/>
      <c r="J52" s="16"/>
      <c r="K52" s="16"/>
      <c r="L52" s="16"/>
      <c r="M52" s="16"/>
      <c r="N52" s="47"/>
    </row>
    <row r="53" spans="1:14" s="2" customFormat="1" ht="15.75" x14ac:dyDescent="0.2">
      <c r="A53" s="19"/>
      <c r="B53" s="17"/>
      <c r="C53" s="17"/>
      <c r="D53" s="17"/>
      <c r="E53" s="17"/>
      <c r="F53" s="17"/>
      <c r="G53" s="17"/>
      <c r="H53" s="13"/>
      <c r="I53" s="15"/>
      <c r="J53" s="16"/>
      <c r="K53" s="16"/>
      <c r="L53" s="16"/>
      <c r="M53" s="16"/>
      <c r="N53" s="47"/>
    </row>
    <row r="54" spans="1:14" s="2" customFormat="1" ht="15.75" x14ac:dyDescent="0.2">
      <c r="A54" s="19"/>
      <c r="B54" s="17"/>
      <c r="C54" s="17"/>
      <c r="D54" s="17"/>
      <c r="E54" s="17"/>
      <c r="F54" s="17"/>
      <c r="G54" s="17"/>
      <c r="H54" s="13"/>
      <c r="I54" s="15"/>
      <c r="J54" s="16"/>
      <c r="K54" s="16"/>
      <c r="L54" s="16"/>
      <c r="M54" s="16"/>
      <c r="N54" s="47"/>
    </row>
    <row r="55" spans="1:14" s="2" customFormat="1" ht="26.25" customHeight="1" x14ac:dyDescent="0.2">
      <c r="A55" s="19"/>
      <c r="B55" s="17"/>
      <c r="C55" s="17"/>
      <c r="D55" s="17"/>
      <c r="E55" s="17"/>
      <c r="F55" s="17"/>
      <c r="G55" s="17"/>
      <c r="H55" s="13"/>
      <c r="I55" s="15"/>
      <c r="J55" s="16"/>
      <c r="K55" s="16"/>
      <c r="L55" s="16"/>
      <c r="M55" s="16"/>
      <c r="N55" s="47"/>
    </row>
    <row r="56" spans="1:14" s="2" customFormat="1" ht="27" customHeight="1" x14ac:dyDescent="0.2">
      <c r="A56" s="19"/>
      <c r="B56" s="17"/>
      <c r="C56" s="17"/>
      <c r="D56" s="17"/>
      <c r="E56" s="17"/>
      <c r="F56" s="17"/>
      <c r="G56" s="17"/>
      <c r="H56" s="13"/>
      <c r="I56" s="15"/>
      <c r="J56" s="16"/>
      <c r="K56" s="16"/>
      <c r="L56" s="16"/>
      <c r="M56" s="16"/>
      <c r="N56" s="47"/>
    </row>
    <row r="57" spans="1:14" s="2" customFormat="1" ht="26.25" customHeight="1" x14ac:dyDescent="0.2">
      <c r="A57" s="19"/>
      <c r="B57" s="17"/>
      <c r="C57" s="17"/>
      <c r="D57" s="17"/>
      <c r="E57" s="17"/>
      <c r="F57" s="17"/>
      <c r="G57" s="17"/>
      <c r="H57" s="13"/>
      <c r="I57" s="15"/>
      <c r="J57" s="16"/>
      <c r="K57" s="16"/>
      <c r="L57" s="16"/>
      <c r="M57" s="16"/>
      <c r="N57" s="47"/>
    </row>
    <row r="58" spans="1:14" s="2" customFormat="1" ht="24.75" customHeight="1" x14ac:dyDescent="0.2">
      <c r="A58" s="19"/>
      <c r="B58" s="17"/>
      <c r="C58" s="17"/>
      <c r="D58" s="17"/>
      <c r="E58" s="17"/>
      <c r="F58" s="17"/>
      <c r="G58" s="17"/>
      <c r="H58" s="13"/>
      <c r="I58" s="15"/>
      <c r="J58" s="16"/>
      <c r="K58" s="16"/>
      <c r="L58" s="16"/>
      <c r="M58" s="16"/>
      <c r="N58" s="47"/>
    </row>
    <row r="59" spans="1:14" s="2" customFormat="1" ht="26.25" customHeight="1" x14ac:dyDescent="0.2">
      <c r="A59" s="19"/>
      <c r="B59" s="17"/>
      <c r="C59" s="17"/>
      <c r="D59" s="17"/>
      <c r="E59" s="17"/>
      <c r="F59" s="17"/>
      <c r="G59" s="17"/>
      <c r="H59" s="13"/>
      <c r="I59" s="15"/>
      <c r="J59" s="16"/>
      <c r="K59" s="16"/>
      <c r="L59" s="16"/>
      <c r="M59" s="16"/>
      <c r="N59" s="47"/>
    </row>
    <row r="60" spans="1:14" s="2" customFormat="1" ht="50.25" customHeight="1" x14ac:dyDescent="0.2">
      <c r="A60" s="19"/>
      <c r="B60" s="17"/>
      <c r="C60" s="17"/>
      <c r="D60" s="17"/>
      <c r="E60" s="17"/>
      <c r="F60" s="17"/>
      <c r="G60" s="17"/>
      <c r="H60" s="13"/>
      <c r="I60" s="15"/>
      <c r="J60" s="16"/>
      <c r="K60" s="16"/>
      <c r="L60" s="16"/>
      <c r="M60" s="16"/>
      <c r="N60" s="47"/>
    </row>
    <row r="61" spans="1:14" s="2" customFormat="1" ht="21.75" customHeight="1" x14ac:dyDescent="0.2">
      <c r="A61" s="19"/>
      <c r="B61" s="17"/>
      <c r="C61" s="17"/>
      <c r="D61" s="17"/>
      <c r="E61" s="17"/>
      <c r="F61" s="17"/>
      <c r="G61" s="17"/>
      <c r="H61" s="13"/>
      <c r="I61" s="15"/>
      <c r="J61" s="16"/>
      <c r="K61" s="16"/>
      <c r="L61" s="16"/>
      <c r="M61" s="16"/>
      <c r="N61" s="47"/>
    </row>
    <row r="62" spans="1:14" s="2" customFormat="1" ht="15.75" x14ac:dyDescent="0.2">
      <c r="A62" s="19"/>
      <c r="B62" s="18"/>
      <c r="C62" s="17"/>
      <c r="D62" s="17"/>
      <c r="E62" s="17"/>
      <c r="F62" s="17"/>
      <c r="G62" s="17"/>
      <c r="H62" s="14"/>
      <c r="I62" s="14"/>
      <c r="J62" s="14"/>
      <c r="K62" s="14"/>
      <c r="L62" s="14"/>
      <c r="M62" s="14"/>
      <c r="N62" s="47"/>
    </row>
    <row r="63" spans="1:14" s="2" customFormat="1" ht="15.75" x14ac:dyDescent="0.2">
      <c r="A63" s="20"/>
      <c r="B63" s="17"/>
      <c r="C63" s="17"/>
      <c r="D63" s="17"/>
      <c r="E63" s="17"/>
      <c r="F63" s="17"/>
      <c r="G63" s="17"/>
      <c r="H63" s="13"/>
      <c r="I63" s="15"/>
      <c r="J63" s="16"/>
      <c r="K63" s="16"/>
      <c r="L63" s="16"/>
      <c r="M63" s="16"/>
      <c r="N63" s="47"/>
    </row>
    <row r="64" spans="1:14" s="2" customFormat="1" ht="15.75" x14ac:dyDescent="0.2">
      <c r="A64" s="20"/>
      <c r="B64" s="17"/>
      <c r="C64" s="17"/>
      <c r="D64" s="17"/>
      <c r="E64" s="17"/>
      <c r="F64" s="17"/>
      <c r="G64" s="17"/>
      <c r="H64" s="13"/>
      <c r="I64" s="15"/>
      <c r="J64" s="16"/>
      <c r="K64" s="16"/>
      <c r="L64" s="16"/>
      <c r="M64" s="16"/>
      <c r="N64" s="47"/>
    </row>
    <row r="65" spans="1:14" s="2" customFormat="1" ht="114.75" customHeight="1" x14ac:dyDescent="0.2">
      <c r="A65" s="20"/>
      <c r="B65" s="17"/>
      <c r="C65" s="17"/>
      <c r="D65" s="17"/>
      <c r="E65" s="17"/>
      <c r="F65" s="17"/>
      <c r="G65" s="17"/>
      <c r="H65" s="13"/>
      <c r="I65" s="15"/>
      <c r="J65" s="16"/>
      <c r="K65" s="16"/>
      <c r="L65" s="16"/>
      <c r="M65" s="16"/>
      <c r="N65" s="47"/>
    </row>
    <row r="66" spans="1:14" s="2" customFormat="1" ht="15.75" x14ac:dyDescent="0.2">
      <c r="A66" s="20"/>
      <c r="B66" s="17"/>
      <c r="C66" s="17"/>
      <c r="D66" s="17"/>
      <c r="E66" s="17"/>
      <c r="F66" s="17"/>
      <c r="G66" s="17"/>
      <c r="H66" s="13"/>
      <c r="I66" s="15"/>
      <c r="J66" s="16"/>
      <c r="K66" s="16"/>
      <c r="L66" s="16"/>
      <c r="M66" s="16"/>
      <c r="N66" s="47"/>
    </row>
    <row r="67" spans="1:14" s="2" customFormat="1" ht="26.25" customHeight="1" x14ac:dyDescent="0.25">
      <c r="A67" s="21"/>
      <c r="B67" s="22"/>
      <c r="C67" s="22"/>
      <c r="D67" s="22"/>
      <c r="E67" s="22"/>
      <c r="F67" s="22"/>
      <c r="G67" s="22"/>
      <c r="H67" s="23"/>
      <c r="I67" s="55"/>
      <c r="J67" s="55"/>
      <c r="K67" s="55"/>
      <c r="L67" s="55"/>
      <c r="M67" s="23"/>
      <c r="N67" s="47"/>
    </row>
    <row r="68" spans="1:14" s="2" customFormat="1" ht="51" customHeight="1" x14ac:dyDescent="0.25">
      <c r="A68" s="24"/>
      <c r="B68" s="25"/>
      <c r="C68" s="26"/>
      <c r="D68" s="26"/>
      <c r="E68" s="26"/>
      <c r="F68" s="26"/>
      <c r="G68" s="26"/>
      <c r="H68" s="27"/>
      <c r="I68" s="95"/>
      <c r="J68" s="56"/>
      <c r="K68" s="56"/>
      <c r="L68" s="56"/>
      <c r="M68" s="27"/>
      <c r="N68" s="47"/>
    </row>
    <row r="69" spans="1:14" s="2" customFormat="1" ht="176.25" customHeight="1" x14ac:dyDescent="0.2">
      <c r="A69" s="4"/>
      <c r="B69" s="9"/>
      <c r="C69" s="4"/>
      <c r="D69" s="4"/>
      <c r="E69" s="4"/>
      <c r="F69" s="4"/>
      <c r="G69" s="4"/>
      <c r="H69" s="13"/>
      <c r="I69" s="15"/>
      <c r="J69" s="16"/>
      <c r="K69" s="16"/>
      <c r="L69" s="16"/>
      <c r="M69" s="10"/>
      <c r="N69" s="47"/>
    </row>
    <row r="70" spans="1:14" s="2" customFormat="1" ht="170.25" customHeight="1" x14ac:dyDescent="0.2">
      <c r="A70" s="4"/>
      <c r="B70" s="9"/>
      <c r="C70" s="4"/>
      <c r="D70" s="4"/>
      <c r="E70" s="4"/>
      <c r="F70" s="4"/>
      <c r="G70" s="4"/>
      <c r="H70" s="13"/>
      <c r="I70" s="15"/>
      <c r="J70" s="13"/>
      <c r="K70" s="13"/>
      <c r="L70" s="13"/>
      <c r="M70" s="13"/>
      <c r="N70" s="47"/>
    </row>
    <row r="71" spans="1:14" s="2" customFormat="1" ht="15.75" x14ac:dyDescent="0.2">
      <c r="A71" s="4"/>
      <c r="B71" s="9"/>
      <c r="C71" s="4"/>
      <c r="D71" s="4"/>
      <c r="E71" s="4"/>
      <c r="F71" s="4"/>
      <c r="G71" s="4"/>
      <c r="H71" s="28"/>
      <c r="I71" s="57"/>
      <c r="J71" s="57"/>
      <c r="K71" s="57"/>
      <c r="L71" s="57"/>
      <c r="M71" s="28"/>
      <c r="N71" s="47"/>
    </row>
    <row r="72" spans="1:14" s="2" customFormat="1" ht="15.75" x14ac:dyDescent="0.2">
      <c r="A72" s="4"/>
      <c r="B72" s="9"/>
      <c r="C72" s="4"/>
      <c r="D72" s="4"/>
      <c r="E72" s="4"/>
      <c r="F72" s="4"/>
      <c r="G72" s="4"/>
      <c r="H72" s="13"/>
      <c r="I72" s="15"/>
      <c r="J72" s="57"/>
      <c r="K72" s="57"/>
      <c r="L72" s="57"/>
      <c r="M72" s="28"/>
      <c r="N72" s="47"/>
    </row>
    <row r="73" spans="1:14" s="2" customFormat="1" ht="15.75" x14ac:dyDescent="0.2">
      <c r="A73" s="4"/>
      <c r="B73" s="9"/>
      <c r="C73" s="4"/>
      <c r="D73" s="4"/>
      <c r="E73" s="4"/>
      <c r="F73" s="4"/>
      <c r="G73" s="4"/>
      <c r="H73" s="13"/>
      <c r="I73" s="15"/>
      <c r="J73" s="57"/>
      <c r="K73" s="57"/>
      <c r="L73" s="57"/>
      <c r="M73" s="28"/>
      <c r="N73" s="47"/>
    </row>
    <row r="74" spans="1:14" s="2" customFormat="1" ht="15.75" x14ac:dyDescent="0.2">
      <c r="A74" s="4"/>
      <c r="B74" s="9"/>
      <c r="C74" s="4"/>
      <c r="D74" s="4"/>
      <c r="E74" s="4"/>
      <c r="F74" s="4"/>
      <c r="G74" s="4"/>
      <c r="H74" s="13"/>
      <c r="I74" s="15"/>
      <c r="J74" s="57"/>
      <c r="K74" s="57"/>
      <c r="L74" s="57"/>
      <c r="M74" s="28"/>
      <c r="N74" s="47"/>
    </row>
    <row r="75" spans="1:14" s="2" customFormat="1" ht="23.25" customHeight="1" x14ac:dyDescent="0.2">
      <c r="A75" s="5"/>
      <c r="B75" s="5"/>
      <c r="C75" s="5"/>
      <c r="D75" s="5"/>
      <c r="E75" s="5"/>
      <c r="F75" s="5"/>
      <c r="G75" s="5"/>
      <c r="H75" s="12"/>
      <c r="I75" s="14"/>
      <c r="J75" s="14"/>
      <c r="K75" s="14"/>
      <c r="L75" s="14"/>
      <c r="M75" s="12"/>
      <c r="N75" s="47"/>
    </row>
    <row r="76" spans="1:14" s="2" customFormat="1" ht="98.25" customHeight="1" x14ac:dyDescent="0.2">
      <c r="A76" s="29"/>
      <c r="B76" s="9"/>
      <c r="C76" s="4"/>
      <c r="D76" s="4"/>
      <c r="E76" s="4"/>
      <c r="F76" s="4"/>
      <c r="G76" s="4"/>
      <c r="H76" s="13"/>
      <c r="I76" s="15"/>
      <c r="J76" s="16"/>
      <c r="K76" s="16"/>
      <c r="L76" s="16"/>
      <c r="M76" s="10"/>
      <c r="N76" s="47"/>
    </row>
    <row r="77" spans="1:14" s="2" customFormat="1" ht="15.75" x14ac:dyDescent="0.2">
      <c r="A77" s="4"/>
      <c r="B77" s="9"/>
      <c r="C77" s="4"/>
      <c r="D77" s="4"/>
      <c r="E77" s="4"/>
      <c r="F77" s="4"/>
      <c r="G77" s="4"/>
      <c r="H77" s="13"/>
      <c r="I77" s="15"/>
      <c r="J77" s="16"/>
      <c r="K77" s="16"/>
      <c r="L77" s="16"/>
      <c r="M77" s="10"/>
      <c r="N77" s="47"/>
    </row>
    <row r="78" spans="1:14" s="2" customFormat="1" ht="93" customHeight="1" x14ac:dyDescent="0.2">
      <c r="A78" s="4"/>
      <c r="B78" s="9"/>
      <c r="C78" s="4"/>
      <c r="D78" s="4"/>
      <c r="E78" s="4"/>
      <c r="F78" s="4"/>
      <c r="G78" s="4"/>
      <c r="H78" s="13"/>
      <c r="I78" s="15"/>
      <c r="J78" s="16"/>
      <c r="K78" s="16"/>
      <c r="L78" s="16"/>
      <c r="M78" s="10"/>
      <c r="N78" s="47"/>
    </row>
    <row r="79" spans="1:14" s="2" customFormat="1" ht="67.5" customHeight="1" x14ac:dyDescent="0.2">
      <c r="A79" s="4"/>
      <c r="B79" s="9"/>
      <c r="C79" s="4"/>
      <c r="D79" s="4"/>
      <c r="E79" s="4"/>
      <c r="F79" s="4"/>
      <c r="G79" s="4"/>
      <c r="H79" s="13"/>
      <c r="I79" s="15"/>
      <c r="J79" s="16"/>
      <c r="K79" s="16"/>
      <c r="L79" s="16"/>
      <c r="M79" s="10"/>
      <c r="N79" s="47"/>
    </row>
    <row r="80" spans="1:14" s="2" customFormat="1" ht="21" customHeight="1" x14ac:dyDescent="0.2">
      <c r="A80" s="5"/>
      <c r="B80" s="5"/>
      <c r="C80" s="5"/>
      <c r="D80" s="5"/>
      <c r="E80" s="5"/>
      <c r="F80" s="5"/>
      <c r="G80" s="5"/>
      <c r="H80" s="12"/>
      <c r="I80" s="14"/>
      <c r="J80" s="14"/>
      <c r="K80" s="14"/>
      <c r="L80" s="14"/>
      <c r="M80" s="12"/>
      <c r="N80" s="47"/>
    </row>
    <row r="81" spans="1:14" s="2" customFormat="1" ht="40.5" customHeight="1" x14ac:dyDescent="0.2">
      <c r="A81" s="24"/>
      <c r="B81" s="24"/>
      <c r="C81" s="30"/>
      <c r="D81" s="30"/>
      <c r="E81" s="30"/>
      <c r="F81" s="30"/>
      <c r="G81" s="30"/>
      <c r="H81" s="6"/>
      <c r="I81" s="96"/>
      <c r="J81" s="58"/>
      <c r="K81" s="58"/>
      <c r="L81" s="58"/>
      <c r="M81" s="6"/>
      <c r="N81" s="47"/>
    </row>
    <row r="82" spans="1:14" s="2" customFormat="1" ht="53.25" customHeight="1" x14ac:dyDescent="0.2">
      <c r="A82" s="4"/>
      <c r="B82" s="9"/>
      <c r="C82" s="4"/>
      <c r="D82" s="4"/>
      <c r="E82" s="4"/>
      <c r="F82" s="4"/>
      <c r="G82" s="4"/>
      <c r="H82" s="13"/>
      <c r="I82" s="15"/>
      <c r="J82" s="59"/>
      <c r="K82" s="59"/>
      <c r="L82" s="59"/>
      <c r="M82" s="31"/>
      <c r="N82" s="47"/>
    </row>
    <row r="83" spans="1:14" s="2" customFormat="1" ht="69.75" customHeight="1" x14ac:dyDescent="0.2">
      <c r="A83" s="4"/>
      <c r="B83" s="9"/>
      <c r="C83" s="4"/>
      <c r="D83" s="4"/>
      <c r="E83" s="4"/>
      <c r="F83" s="4"/>
      <c r="G83" s="4"/>
      <c r="H83" s="31"/>
      <c r="I83" s="15"/>
      <c r="J83" s="59"/>
      <c r="K83" s="59"/>
      <c r="L83" s="59"/>
      <c r="M83" s="31"/>
      <c r="N83" s="47"/>
    </row>
    <row r="84" spans="1:14" s="2" customFormat="1" ht="91.5" customHeight="1" x14ac:dyDescent="0.2">
      <c r="A84" s="4"/>
      <c r="B84" s="9"/>
      <c r="C84" s="4"/>
      <c r="D84" s="4"/>
      <c r="E84" s="4"/>
      <c r="F84" s="4"/>
      <c r="G84" s="4"/>
      <c r="H84" s="13"/>
      <c r="I84" s="15"/>
      <c r="J84" s="59"/>
      <c r="K84" s="59"/>
      <c r="L84" s="59"/>
      <c r="M84" s="31"/>
      <c r="N84" s="47"/>
    </row>
    <row r="85" spans="1:14" s="2" customFormat="1" ht="150" customHeight="1" x14ac:dyDescent="0.2">
      <c r="A85" s="4"/>
      <c r="B85" s="9"/>
      <c r="C85" s="4"/>
      <c r="D85" s="4"/>
      <c r="E85" s="4"/>
      <c r="F85" s="4"/>
      <c r="G85" s="4"/>
      <c r="H85" s="31"/>
      <c r="I85" s="15"/>
      <c r="J85" s="59"/>
      <c r="K85" s="59"/>
      <c r="L85" s="59"/>
      <c r="M85" s="31"/>
      <c r="N85" s="47"/>
    </row>
    <row r="86" spans="1:14" s="2" customFormat="1" ht="21.75" customHeight="1" x14ac:dyDescent="0.2">
      <c r="A86" s="4"/>
      <c r="B86" s="5"/>
      <c r="C86" s="4"/>
      <c r="D86" s="4"/>
      <c r="E86" s="4"/>
      <c r="F86" s="4"/>
      <c r="G86" s="4"/>
      <c r="H86" s="6"/>
      <c r="I86" s="58"/>
      <c r="J86" s="58"/>
      <c r="K86" s="58"/>
      <c r="L86" s="58"/>
      <c r="M86" s="6"/>
      <c r="N86" s="47"/>
    </row>
    <row r="87" spans="1:14" s="2" customFormat="1" ht="12" customHeight="1" x14ac:dyDescent="0.2">
      <c r="A87" s="4"/>
      <c r="B87" s="5"/>
      <c r="C87" s="4"/>
      <c r="D87" s="4"/>
      <c r="E87" s="4"/>
      <c r="F87" s="4"/>
      <c r="G87" s="4"/>
      <c r="H87" s="6"/>
      <c r="I87" s="58"/>
      <c r="J87" s="58"/>
      <c r="K87" s="58"/>
      <c r="L87" s="58"/>
      <c r="M87" s="6"/>
      <c r="N87" s="47"/>
    </row>
    <row r="88" spans="1:14" s="2" customFormat="1" ht="8.25" customHeight="1" x14ac:dyDescent="0.2">
      <c r="A88" s="4"/>
      <c r="B88" s="5"/>
      <c r="C88" s="4"/>
      <c r="D88" s="4"/>
      <c r="E88" s="4"/>
      <c r="F88" s="4"/>
      <c r="G88" s="4"/>
      <c r="H88" s="6"/>
      <c r="I88" s="58"/>
      <c r="J88" s="58"/>
      <c r="K88" s="58"/>
      <c r="L88" s="58"/>
      <c r="M88" s="6"/>
      <c r="N88" s="47"/>
    </row>
    <row r="89" spans="1:14" s="2" customFormat="1" ht="33.75" customHeight="1" x14ac:dyDescent="0.2">
      <c r="A89" s="32"/>
      <c r="B89" s="33"/>
      <c r="C89" s="34"/>
      <c r="D89" s="34"/>
      <c r="E89" s="34"/>
      <c r="F89" s="34"/>
      <c r="G89" s="34"/>
      <c r="H89" s="35"/>
      <c r="I89" s="97"/>
      <c r="J89" s="13"/>
      <c r="K89" s="13"/>
      <c r="L89" s="13"/>
      <c r="M89" s="35"/>
      <c r="N89" s="47"/>
    </row>
    <row r="90" spans="1:14" s="2" customFormat="1" ht="15.75" x14ac:dyDescent="0.2">
      <c r="A90" s="4"/>
      <c r="B90" s="9"/>
      <c r="C90" s="4"/>
      <c r="D90" s="4"/>
      <c r="E90" s="4"/>
      <c r="F90" s="4"/>
      <c r="G90" s="4"/>
      <c r="H90" s="13"/>
      <c r="I90" s="15"/>
      <c r="J90" s="59"/>
      <c r="K90" s="59"/>
      <c r="L90" s="59"/>
      <c r="M90" s="31"/>
      <c r="N90" s="47"/>
    </row>
    <row r="91" spans="1:14" s="2" customFormat="1" ht="64.5" customHeight="1" x14ac:dyDescent="0.2">
      <c r="A91" s="4"/>
      <c r="B91" s="9"/>
      <c r="C91" s="4"/>
      <c r="D91" s="4"/>
      <c r="E91" s="4"/>
      <c r="F91" s="4"/>
      <c r="G91" s="4"/>
      <c r="H91" s="13"/>
      <c r="I91" s="15"/>
      <c r="J91" s="59"/>
      <c r="K91" s="59"/>
      <c r="L91" s="59"/>
      <c r="M91" s="31"/>
      <c r="N91" s="47"/>
    </row>
    <row r="92" spans="1:14" s="2" customFormat="1" ht="18" customHeight="1" x14ac:dyDescent="0.2">
      <c r="A92" s="4"/>
      <c r="B92" s="5"/>
      <c r="C92" s="4"/>
      <c r="D92" s="4"/>
      <c r="E92" s="4"/>
      <c r="F92" s="4"/>
      <c r="G92" s="4"/>
      <c r="H92" s="6"/>
      <c r="I92" s="15"/>
      <c r="J92" s="58"/>
      <c r="K92" s="58"/>
      <c r="L92" s="58"/>
      <c r="M92" s="6"/>
      <c r="N92" s="47"/>
    </row>
    <row r="93" spans="1:14" s="2" customFormat="1" ht="15.75" x14ac:dyDescent="0.2">
      <c r="A93" s="5"/>
      <c r="B93" s="5"/>
      <c r="C93" s="5"/>
      <c r="D93" s="5"/>
      <c r="E93" s="5"/>
      <c r="F93" s="5"/>
      <c r="G93" s="5"/>
      <c r="H93" s="36"/>
      <c r="I93" s="36"/>
      <c r="J93" s="36"/>
      <c r="K93" s="36"/>
      <c r="L93" s="36"/>
      <c r="M93" s="36"/>
      <c r="N93" s="47"/>
    </row>
    <row r="94" spans="1:14" s="2" customFormat="1" x14ac:dyDescent="0.2">
      <c r="A94" s="37"/>
      <c r="B94" s="38"/>
      <c r="C94" s="37"/>
      <c r="D94" s="37"/>
      <c r="E94" s="37"/>
      <c r="F94" s="37"/>
      <c r="G94" s="37"/>
      <c r="H94" s="39"/>
      <c r="I94" s="98"/>
      <c r="J94" s="98"/>
      <c r="K94" s="60"/>
      <c r="L94" s="60"/>
      <c r="M94" s="39"/>
      <c r="N94" s="47"/>
    </row>
    <row r="95" spans="1:14" s="2" customFormat="1" x14ac:dyDescent="0.2">
      <c r="A95" s="37"/>
      <c r="B95" s="37"/>
      <c r="C95" s="37"/>
      <c r="D95" s="37"/>
      <c r="E95" s="37"/>
      <c r="F95" s="37"/>
      <c r="G95" s="37"/>
      <c r="H95" s="40"/>
      <c r="I95" s="99"/>
      <c r="J95" s="100"/>
      <c r="K95" s="61"/>
      <c r="L95" s="61"/>
      <c r="M95" s="40"/>
      <c r="N95" s="47"/>
    </row>
    <row r="96" spans="1:14" s="2" customFormat="1" x14ac:dyDescent="0.2">
      <c r="A96" s="37"/>
      <c r="B96" s="37"/>
      <c r="C96" s="37"/>
      <c r="D96" s="37"/>
      <c r="E96" s="37"/>
      <c r="F96" s="37"/>
      <c r="G96" s="37"/>
      <c r="H96" s="41"/>
      <c r="I96" s="99"/>
      <c r="J96" s="99"/>
      <c r="K96" s="62"/>
      <c r="L96" s="62"/>
      <c r="M96" s="41"/>
      <c r="N96" s="47"/>
    </row>
    <row r="97" spans="1:14" s="2" customFormat="1" ht="15.75" x14ac:dyDescent="0.25">
      <c r="A97" s="42"/>
      <c r="B97" s="43"/>
      <c r="C97" s="43"/>
      <c r="D97" s="43"/>
      <c r="E97" s="43"/>
      <c r="F97" s="43"/>
      <c r="G97" s="43"/>
      <c r="H97" s="41"/>
      <c r="I97" s="99"/>
      <c r="J97" s="99"/>
      <c r="K97" s="62"/>
      <c r="L97" s="62"/>
      <c r="M97" s="41"/>
      <c r="N97" s="47"/>
    </row>
    <row r="98" spans="1:14" s="2" customFormat="1" x14ac:dyDescent="0.2">
      <c r="A98" s="11"/>
      <c r="B98" s="11"/>
      <c r="C98" s="11"/>
      <c r="D98" s="11"/>
      <c r="E98" s="11"/>
      <c r="F98" s="11"/>
      <c r="G98" s="11"/>
      <c r="H98" s="11"/>
      <c r="I98" s="101"/>
      <c r="J98" s="101"/>
      <c r="K98" s="63"/>
      <c r="L98" s="63"/>
      <c r="M98" s="11"/>
      <c r="N98" s="47"/>
    </row>
    <row r="99" spans="1:14" s="2" customFormat="1" x14ac:dyDescent="0.2">
      <c r="A99" s="11"/>
      <c r="B99" s="11"/>
      <c r="C99" s="11"/>
      <c r="D99" s="11"/>
      <c r="E99" s="11"/>
      <c r="F99" s="11"/>
      <c r="G99" s="11"/>
      <c r="H99" s="11"/>
      <c r="I99" s="101"/>
      <c r="J99" s="101"/>
      <c r="K99" s="63"/>
      <c r="L99" s="63"/>
      <c r="M99" s="11"/>
      <c r="N99" s="47"/>
    </row>
    <row r="100" spans="1:14" s="2" customFormat="1" x14ac:dyDescent="0.2">
      <c r="A100" s="11"/>
      <c r="B100" s="11"/>
      <c r="C100" s="11"/>
      <c r="D100" s="11"/>
      <c r="E100" s="11"/>
      <c r="F100" s="11"/>
      <c r="G100" s="11"/>
      <c r="H100" s="11"/>
      <c r="I100" s="101"/>
      <c r="J100" s="101"/>
      <c r="K100" s="63"/>
      <c r="L100" s="63"/>
      <c r="M100" s="11"/>
      <c r="N100" s="47"/>
    </row>
    <row r="101" spans="1:14" s="2" customFormat="1" x14ac:dyDescent="0.2">
      <c r="A101" s="11"/>
      <c r="B101" s="11"/>
      <c r="C101" s="11"/>
      <c r="D101" s="11"/>
      <c r="E101" s="11"/>
      <c r="F101" s="11"/>
      <c r="G101" s="11"/>
      <c r="H101" s="11"/>
      <c r="I101" s="101"/>
      <c r="J101" s="101"/>
      <c r="K101" s="63"/>
      <c r="L101" s="63"/>
      <c r="M101" s="11"/>
      <c r="N101" s="47"/>
    </row>
    <row r="102" spans="1:14" s="2" customFormat="1" x14ac:dyDescent="0.2">
      <c r="A102" s="11"/>
      <c r="B102" s="11"/>
      <c r="C102" s="11"/>
      <c r="D102" s="11"/>
      <c r="E102" s="11"/>
      <c r="F102" s="11"/>
      <c r="G102" s="11"/>
      <c r="H102" s="11"/>
      <c r="I102" s="101"/>
      <c r="J102" s="101"/>
      <c r="K102" s="63"/>
      <c r="L102" s="63"/>
      <c r="M102" s="11"/>
      <c r="N102" s="47"/>
    </row>
    <row r="103" spans="1:14" s="2" customFormat="1" x14ac:dyDescent="0.2">
      <c r="A103" s="11"/>
      <c r="B103" s="11"/>
      <c r="C103" s="11"/>
      <c r="D103" s="11"/>
      <c r="E103" s="11"/>
      <c r="F103" s="11"/>
      <c r="G103" s="11"/>
      <c r="H103" s="11"/>
      <c r="I103" s="101"/>
      <c r="J103" s="101"/>
      <c r="K103" s="63"/>
      <c r="L103" s="63"/>
      <c r="M103" s="11"/>
      <c r="N103" s="47"/>
    </row>
    <row r="104" spans="1:14" s="2" customFormat="1" x14ac:dyDescent="0.2">
      <c r="A104" s="11"/>
      <c r="B104" s="11"/>
      <c r="C104" s="11"/>
      <c r="D104" s="11"/>
      <c r="E104" s="11"/>
      <c r="F104" s="11"/>
      <c r="G104" s="11"/>
      <c r="H104" s="11"/>
      <c r="I104" s="101"/>
      <c r="J104" s="101"/>
      <c r="K104" s="63"/>
      <c r="L104" s="63"/>
      <c r="M104" s="11"/>
      <c r="N104" s="47"/>
    </row>
    <row r="105" spans="1:14" s="2" customFormat="1" x14ac:dyDescent="0.2">
      <c r="A105" s="11"/>
      <c r="B105" s="11"/>
      <c r="C105" s="11"/>
      <c r="D105" s="11"/>
      <c r="E105" s="11"/>
      <c r="F105" s="11"/>
      <c r="G105" s="11"/>
      <c r="H105" s="11"/>
      <c r="I105" s="101"/>
      <c r="J105" s="101"/>
      <c r="K105" s="63"/>
      <c r="L105" s="63"/>
      <c r="M105" s="11"/>
      <c r="N105" s="47"/>
    </row>
    <row r="106" spans="1:14" s="2" customFormat="1" x14ac:dyDescent="0.2">
      <c r="A106" s="11"/>
      <c r="B106" s="11"/>
      <c r="C106" s="11"/>
      <c r="D106" s="11"/>
      <c r="E106" s="11"/>
      <c r="F106" s="11"/>
      <c r="G106" s="11"/>
      <c r="H106" s="11"/>
      <c r="I106" s="101"/>
      <c r="J106" s="101"/>
      <c r="K106" s="63"/>
      <c r="L106" s="63"/>
      <c r="M106" s="11"/>
      <c r="N106" s="47"/>
    </row>
    <row r="107" spans="1:14" s="2" customFormat="1" x14ac:dyDescent="0.2">
      <c r="A107" s="11"/>
      <c r="B107" s="11"/>
      <c r="C107" s="11"/>
      <c r="D107" s="11"/>
      <c r="E107" s="11"/>
      <c r="F107" s="11"/>
      <c r="G107" s="11"/>
      <c r="H107" s="11"/>
      <c r="I107" s="101"/>
      <c r="J107" s="101"/>
      <c r="K107" s="63"/>
      <c r="L107" s="63"/>
      <c r="M107" s="11"/>
      <c r="N107" s="47"/>
    </row>
    <row r="108" spans="1:14" s="2" customFormat="1" x14ac:dyDescent="0.2">
      <c r="A108" s="11"/>
      <c r="B108" s="11"/>
      <c r="C108" s="11"/>
      <c r="D108" s="11"/>
      <c r="E108" s="11"/>
      <c r="F108" s="11"/>
      <c r="G108" s="11"/>
      <c r="H108" s="11"/>
      <c r="I108" s="101"/>
      <c r="J108" s="101"/>
      <c r="K108" s="63"/>
      <c r="L108" s="63"/>
      <c r="M108" s="11"/>
      <c r="N108" s="47"/>
    </row>
    <row r="109" spans="1:14" s="2" customFormat="1" x14ac:dyDescent="0.2">
      <c r="A109" s="11"/>
      <c r="B109" s="11"/>
      <c r="C109" s="11"/>
      <c r="D109" s="11"/>
      <c r="E109" s="11"/>
      <c r="F109" s="11"/>
      <c r="G109" s="11"/>
      <c r="H109" s="11"/>
      <c r="I109" s="101"/>
      <c r="J109" s="101"/>
      <c r="K109" s="63"/>
      <c r="L109" s="63"/>
      <c r="M109" s="11"/>
      <c r="N109" s="47"/>
    </row>
    <row r="110" spans="1:14" s="2" customFormat="1" x14ac:dyDescent="0.2">
      <c r="A110" s="11"/>
      <c r="B110" s="11"/>
      <c r="C110" s="11"/>
      <c r="D110" s="11"/>
      <c r="E110" s="11"/>
      <c r="F110" s="11"/>
      <c r="G110" s="11"/>
      <c r="H110" s="11"/>
      <c r="I110" s="101"/>
      <c r="J110" s="101"/>
      <c r="K110" s="63"/>
      <c r="L110" s="63"/>
      <c r="M110" s="11"/>
      <c r="N110" s="47"/>
    </row>
  </sheetData>
  <mergeCells count="22">
    <mergeCell ref="A19:A21"/>
    <mergeCell ref="B19:B21"/>
    <mergeCell ref="C19:C21"/>
    <mergeCell ref="A22:A24"/>
    <mergeCell ref="B22:B24"/>
    <mergeCell ref="C22:C24"/>
    <mergeCell ref="C8:C10"/>
    <mergeCell ref="A17:A18"/>
    <mergeCell ref="B17:B18"/>
    <mergeCell ref="C17:C18"/>
    <mergeCell ref="A13:A16"/>
    <mergeCell ref="B13:B16"/>
    <mergeCell ref="C13:C16"/>
    <mergeCell ref="N4:N5"/>
    <mergeCell ref="B7:C7"/>
    <mergeCell ref="H1:M1"/>
    <mergeCell ref="B3:M3"/>
    <mergeCell ref="A4:A5"/>
    <mergeCell ref="B4:B5"/>
    <mergeCell ref="C4:C5"/>
    <mergeCell ref="D4:G4"/>
    <mergeCell ref="H4:M4"/>
  </mergeCells>
  <pageMargins left="0.59055118110236227" right="0.27559055118110237" top="0.9055118110236221" bottom="0.15748031496062992" header="0.51181102362204722" footer="0.51181102362204722"/>
  <pageSetup paperSize="9" scale="50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7"/>
  <sheetViews>
    <sheetView tabSelected="1" view="pageBreakPreview" zoomScale="90" zoomScaleNormal="100" zoomScaleSheetLayoutView="90" workbookViewId="0">
      <selection activeCell="B3" sqref="B3:M3"/>
    </sheetView>
  </sheetViews>
  <sheetFormatPr defaultRowHeight="12.75" x14ac:dyDescent="0.2"/>
  <cols>
    <col min="1" max="1" width="8.28515625" customWidth="1"/>
    <col min="2" max="2" width="71.5703125" customWidth="1"/>
    <col min="3" max="3" width="28.28515625" customWidth="1"/>
    <col min="4" max="4" width="11.5703125" customWidth="1"/>
    <col min="5" max="5" width="10.140625" customWidth="1"/>
    <col min="6" max="6" width="15.85546875" customWidth="1"/>
    <col min="7" max="7" width="13.85546875" customWidth="1"/>
    <col min="8" max="8" width="18.28515625" customWidth="1"/>
    <col min="9" max="9" width="15.7109375" style="102" customWidth="1"/>
    <col min="10" max="10" width="17.28515625" style="102" customWidth="1"/>
    <col min="11" max="12" width="17" style="2" customWidth="1"/>
    <col min="13" max="13" width="16.7109375" customWidth="1"/>
    <col min="14" max="14" width="17.28515625" style="47" customWidth="1"/>
    <col min="15" max="43" width="9.140625" style="2"/>
  </cols>
  <sheetData>
    <row r="1" spans="1:43" ht="162.75" customHeight="1" x14ac:dyDescent="0.3">
      <c r="A1" s="67"/>
      <c r="B1" s="67"/>
      <c r="C1" s="67"/>
      <c r="D1" s="67"/>
      <c r="E1" s="67"/>
      <c r="F1" s="67"/>
      <c r="G1" s="67"/>
      <c r="H1" s="162" t="s">
        <v>280</v>
      </c>
      <c r="I1" s="162"/>
      <c r="J1" s="162"/>
      <c r="K1" s="162"/>
      <c r="L1" s="162"/>
      <c r="M1" s="162"/>
      <c r="N1" s="79"/>
    </row>
    <row r="2" spans="1:43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43" ht="45.75" customHeight="1" x14ac:dyDescent="0.3">
      <c r="A3" s="68"/>
      <c r="B3" s="193" t="s">
        <v>247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43" ht="27.75" customHeight="1" x14ac:dyDescent="0.2">
      <c r="A4" s="166" t="s">
        <v>0</v>
      </c>
      <c r="B4" s="166" t="s">
        <v>59</v>
      </c>
      <c r="C4" s="166" t="s">
        <v>60</v>
      </c>
      <c r="D4" s="168" t="s">
        <v>61</v>
      </c>
      <c r="E4" s="169"/>
      <c r="F4" s="169"/>
      <c r="G4" s="170"/>
      <c r="H4" s="166" t="s">
        <v>66</v>
      </c>
      <c r="I4" s="166"/>
      <c r="J4" s="166"/>
      <c r="K4" s="166"/>
      <c r="L4" s="166"/>
      <c r="M4" s="166"/>
      <c r="N4" s="182" t="s">
        <v>118</v>
      </c>
    </row>
    <row r="5" spans="1:43" ht="23.25" customHeight="1" x14ac:dyDescent="0.2">
      <c r="A5" s="167"/>
      <c r="B5" s="167"/>
      <c r="C5" s="167"/>
      <c r="D5" s="72" t="s">
        <v>62</v>
      </c>
      <c r="E5" s="72" t="s">
        <v>63</v>
      </c>
      <c r="F5" s="72" t="s">
        <v>64</v>
      </c>
      <c r="G5" s="72" t="s">
        <v>65</v>
      </c>
      <c r="H5" s="124">
        <v>2022</v>
      </c>
      <c r="I5" s="124">
        <v>2023</v>
      </c>
      <c r="J5" s="124">
        <v>2024</v>
      </c>
      <c r="K5" s="124">
        <v>2025</v>
      </c>
      <c r="L5" s="124">
        <v>2026</v>
      </c>
      <c r="M5" s="124">
        <v>2027</v>
      </c>
      <c r="N5" s="183"/>
    </row>
    <row r="6" spans="1:43" ht="23.25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80">
        <v>8</v>
      </c>
      <c r="I6" s="80">
        <v>9</v>
      </c>
      <c r="J6" s="80">
        <v>10</v>
      </c>
      <c r="K6" s="80">
        <v>11</v>
      </c>
      <c r="L6" s="80">
        <v>12</v>
      </c>
      <c r="M6" s="80">
        <v>13</v>
      </c>
      <c r="N6" s="78">
        <v>14</v>
      </c>
    </row>
    <row r="7" spans="1:43" ht="36.75" customHeight="1" x14ac:dyDescent="0.2">
      <c r="A7" s="69"/>
      <c r="B7" s="180" t="s">
        <v>243</v>
      </c>
      <c r="C7" s="181"/>
      <c r="D7" s="71">
        <v>557</v>
      </c>
      <c r="E7" s="75" t="s">
        <v>99</v>
      </c>
      <c r="F7" s="75" t="s">
        <v>159</v>
      </c>
      <c r="G7" s="75" t="s">
        <v>69</v>
      </c>
      <c r="H7" s="105">
        <f t="shared" ref="H7:L7" si="0">SUM(H8:H11)</f>
        <v>0</v>
      </c>
      <c r="I7" s="105">
        <f t="shared" si="0"/>
        <v>0</v>
      </c>
      <c r="J7" s="105">
        <f>SUM(J8:J10)</f>
        <v>555.84</v>
      </c>
      <c r="K7" s="105">
        <f>SUM(K8:K10)</f>
        <v>15646.1</v>
      </c>
      <c r="L7" s="105">
        <f t="shared" si="0"/>
        <v>0</v>
      </c>
      <c r="M7" s="105">
        <f>SUM(M8:M11)</f>
        <v>0</v>
      </c>
      <c r="N7" s="105">
        <f>SUM(H7:M7)</f>
        <v>16201.94</v>
      </c>
    </row>
    <row r="8" spans="1:43" s="8" customFormat="1" ht="20.25" customHeight="1" x14ac:dyDescent="0.2">
      <c r="A8" s="128" t="s">
        <v>9</v>
      </c>
      <c r="B8" s="134" t="s">
        <v>41</v>
      </c>
      <c r="C8" s="174" t="s">
        <v>234</v>
      </c>
      <c r="D8" s="131">
        <v>557</v>
      </c>
      <c r="E8" s="76" t="s">
        <v>99</v>
      </c>
      <c r="F8" s="76" t="s">
        <v>168</v>
      </c>
      <c r="G8" s="76" t="s">
        <v>69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  <c r="M8" s="83">
        <v>0</v>
      </c>
      <c r="N8" s="83">
        <f t="shared" ref="N8:N11" si="1">SUM(H8:M8)</f>
        <v>0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ht="26.25" customHeight="1" x14ac:dyDescent="0.2">
      <c r="A9" s="128" t="s">
        <v>12</v>
      </c>
      <c r="B9" s="134" t="s">
        <v>42</v>
      </c>
      <c r="C9" s="174"/>
      <c r="D9" s="131">
        <v>557</v>
      </c>
      <c r="E9" s="76" t="s">
        <v>99</v>
      </c>
      <c r="F9" s="76" t="s">
        <v>168</v>
      </c>
      <c r="G9" s="76" t="s">
        <v>69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3">
        <v>0</v>
      </c>
      <c r="N9" s="83">
        <f t="shared" si="1"/>
        <v>0</v>
      </c>
    </row>
    <row r="10" spans="1:43" ht="24.75" customHeight="1" x14ac:dyDescent="0.2">
      <c r="A10" s="122" t="s">
        <v>4</v>
      </c>
      <c r="B10" s="134" t="s">
        <v>52</v>
      </c>
      <c r="C10" s="174"/>
      <c r="D10" s="131">
        <v>557</v>
      </c>
      <c r="E10" s="76" t="s">
        <v>78</v>
      </c>
      <c r="F10" s="76" t="s">
        <v>168</v>
      </c>
      <c r="G10" s="76" t="s">
        <v>69</v>
      </c>
      <c r="H10" s="84">
        <v>0</v>
      </c>
      <c r="I10" s="84">
        <v>0</v>
      </c>
      <c r="J10" s="84">
        <f>J11+J12</f>
        <v>555.84</v>
      </c>
      <c r="K10" s="84">
        <f>K11+K12</f>
        <v>15646.1</v>
      </c>
      <c r="L10" s="84">
        <v>0</v>
      </c>
      <c r="M10" s="83">
        <v>0</v>
      </c>
      <c r="N10" s="83">
        <f t="shared" si="1"/>
        <v>16201.94</v>
      </c>
    </row>
    <row r="11" spans="1:43" ht="39" customHeight="1" x14ac:dyDescent="0.2">
      <c r="A11" s="187" t="s">
        <v>1</v>
      </c>
      <c r="B11" s="175" t="s">
        <v>151</v>
      </c>
      <c r="C11" s="174"/>
      <c r="D11" s="131">
        <v>557</v>
      </c>
      <c r="E11" s="76" t="s">
        <v>78</v>
      </c>
      <c r="F11" s="76" t="s">
        <v>134</v>
      </c>
      <c r="G11" s="76" t="s">
        <v>135</v>
      </c>
      <c r="H11" s="84">
        <v>0</v>
      </c>
      <c r="I11" s="84">
        <v>0</v>
      </c>
      <c r="J11" s="84">
        <v>0</v>
      </c>
      <c r="K11" s="84">
        <v>15646.1</v>
      </c>
      <c r="L11" s="84">
        <v>0</v>
      </c>
      <c r="M11" s="83">
        <v>0</v>
      </c>
      <c r="N11" s="83">
        <f t="shared" si="1"/>
        <v>15646.1</v>
      </c>
    </row>
    <row r="12" spans="1:43" s="2" customFormat="1" ht="33.75" customHeight="1" x14ac:dyDescent="0.2">
      <c r="A12" s="187"/>
      <c r="B12" s="177"/>
      <c r="C12" s="174"/>
      <c r="D12" s="131">
        <v>557</v>
      </c>
      <c r="E12" s="76" t="s">
        <v>78</v>
      </c>
      <c r="F12" s="76" t="s">
        <v>228</v>
      </c>
      <c r="G12" s="76" t="s">
        <v>82</v>
      </c>
      <c r="H12" s="84">
        <v>0</v>
      </c>
      <c r="I12" s="84">
        <v>0</v>
      </c>
      <c r="J12" s="84">
        <v>555.84</v>
      </c>
      <c r="K12" s="84">
        <v>0</v>
      </c>
      <c r="L12" s="84">
        <v>0</v>
      </c>
      <c r="M12" s="83">
        <v>0</v>
      </c>
      <c r="N12" s="83">
        <f>SUM(H12:M12)</f>
        <v>555.84</v>
      </c>
    </row>
    <row r="13" spans="1:43" s="2" customFormat="1" ht="15.75" x14ac:dyDescent="0.2">
      <c r="A13" s="20"/>
      <c r="B13" s="17"/>
      <c r="C13" s="17"/>
      <c r="D13" s="17"/>
      <c r="E13" s="17"/>
      <c r="F13" s="17"/>
      <c r="G13" s="17"/>
      <c r="H13" s="13"/>
      <c r="I13" s="15"/>
      <c r="J13" s="16"/>
      <c r="K13" s="16"/>
      <c r="L13" s="16"/>
      <c r="M13" s="16"/>
      <c r="N13" s="47"/>
    </row>
    <row r="14" spans="1:43" s="2" customFormat="1" ht="26.25" customHeight="1" x14ac:dyDescent="0.25">
      <c r="A14" s="21"/>
      <c r="B14" s="22"/>
      <c r="C14" s="22"/>
      <c r="D14" s="22"/>
      <c r="E14" s="22"/>
      <c r="F14" s="22"/>
      <c r="G14" s="22"/>
      <c r="H14" s="23"/>
      <c r="I14" s="55"/>
      <c r="J14" s="55"/>
      <c r="K14" s="55"/>
      <c r="L14" s="55"/>
      <c r="M14" s="23"/>
      <c r="N14" s="47"/>
    </row>
    <row r="15" spans="1:43" s="2" customFormat="1" ht="51" customHeight="1" x14ac:dyDescent="0.25">
      <c r="A15" s="24"/>
      <c r="B15" s="25"/>
      <c r="C15" s="26"/>
      <c r="D15" s="26"/>
      <c r="E15" s="26"/>
      <c r="F15" s="26"/>
      <c r="G15" s="26"/>
      <c r="H15" s="27"/>
      <c r="I15" s="95"/>
      <c r="J15" s="56"/>
      <c r="K15" s="56"/>
      <c r="L15" s="56"/>
      <c r="M15" s="27"/>
      <c r="N15" s="47"/>
    </row>
    <row r="16" spans="1:43" s="2" customFormat="1" ht="176.25" customHeight="1" x14ac:dyDescent="0.2">
      <c r="A16" s="4"/>
      <c r="B16" s="9"/>
      <c r="C16" s="4"/>
      <c r="D16" s="4"/>
      <c r="E16" s="4"/>
      <c r="F16" s="4"/>
      <c r="G16" s="4"/>
      <c r="H16" s="13"/>
      <c r="I16" s="15"/>
      <c r="J16" s="16"/>
      <c r="K16" s="16"/>
      <c r="L16" s="16"/>
      <c r="M16" s="10"/>
      <c r="N16" s="47"/>
    </row>
    <row r="17" spans="1:14" s="2" customFormat="1" ht="170.25" customHeight="1" x14ac:dyDescent="0.2">
      <c r="A17" s="4"/>
      <c r="B17" s="9"/>
      <c r="C17" s="4"/>
      <c r="D17" s="4"/>
      <c r="E17" s="4"/>
      <c r="F17" s="4"/>
      <c r="G17" s="4"/>
      <c r="H17" s="13"/>
      <c r="I17" s="15"/>
      <c r="J17" s="13"/>
      <c r="K17" s="13"/>
      <c r="L17" s="13"/>
      <c r="M17" s="13"/>
      <c r="N17" s="47"/>
    </row>
    <row r="18" spans="1:14" s="2" customFormat="1" ht="15.75" x14ac:dyDescent="0.2">
      <c r="A18" s="4"/>
      <c r="B18" s="9"/>
      <c r="C18" s="4"/>
      <c r="D18" s="4"/>
      <c r="E18" s="4"/>
      <c r="F18" s="4"/>
      <c r="G18" s="4"/>
      <c r="H18" s="28"/>
      <c r="I18" s="57"/>
      <c r="J18" s="57"/>
      <c r="K18" s="57"/>
      <c r="L18" s="57"/>
      <c r="M18" s="28"/>
      <c r="N18" s="47"/>
    </row>
    <row r="19" spans="1:14" s="2" customFormat="1" ht="15.75" x14ac:dyDescent="0.2">
      <c r="A19" s="4"/>
      <c r="B19" s="9"/>
      <c r="C19" s="4"/>
      <c r="D19" s="4"/>
      <c r="E19" s="4"/>
      <c r="F19" s="4"/>
      <c r="G19" s="4"/>
      <c r="H19" s="13"/>
      <c r="I19" s="15"/>
      <c r="J19" s="57"/>
      <c r="K19" s="57"/>
      <c r="L19" s="57"/>
      <c r="M19" s="28"/>
      <c r="N19" s="47"/>
    </row>
    <row r="20" spans="1:14" s="2" customFormat="1" ht="15.75" x14ac:dyDescent="0.2">
      <c r="A20" s="4"/>
      <c r="B20" s="9"/>
      <c r="C20" s="4"/>
      <c r="D20" s="4"/>
      <c r="E20" s="4"/>
      <c r="F20" s="4"/>
      <c r="G20" s="4"/>
      <c r="H20" s="13"/>
      <c r="I20" s="15"/>
      <c r="J20" s="57"/>
      <c r="K20" s="57"/>
      <c r="L20" s="57"/>
      <c r="M20" s="28"/>
      <c r="N20" s="47"/>
    </row>
    <row r="21" spans="1:14" s="2" customFormat="1" ht="15.75" x14ac:dyDescent="0.2">
      <c r="A21" s="4"/>
      <c r="B21" s="9"/>
      <c r="C21" s="4"/>
      <c r="D21" s="4"/>
      <c r="E21" s="4"/>
      <c r="F21" s="4"/>
      <c r="G21" s="4"/>
      <c r="H21" s="13"/>
      <c r="I21" s="15"/>
      <c r="J21" s="57"/>
      <c r="K21" s="57"/>
      <c r="L21" s="57"/>
      <c r="M21" s="28"/>
      <c r="N21" s="47"/>
    </row>
    <row r="22" spans="1:14" s="2" customFormat="1" ht="23.25" customHeight="1" x14ac:dyDescent="0.2">
      <c r="A22" s="5"/>
      <c r="B22" s="5"/>
      <c r="C22" s="5"/>
      <c r="D22" s="5"/>
      <c r="E22" s="5"/>
      <c r="F22" s="5"/>
      <c r="G22" s="5"/>
      <c r="H22" s="12"/>
      <c r="I22" s="14"/>
      <c r="J22" s="14"/>
      <c r="K22" s="14"/>
      <c r="L22" s="14"/>
      <c r="M22" s="12"/>
      <c r="N22" s="47"/>
    </row>
    <row r="23" spans="1:14" s="2" customFormat="1" ht="98.25" customHeight="1" x14ac:dyDescent="0.2">
      <c r="A23" s="29"/>
      <c r="B23" s="9"/>
      <c r="C23" s="4"/>
      <c r="D23" s="4"/>
      <c r="E23" s="4"/>
      <c r="F23" s="4"/>
      <c r="G23" s="4"/>
      <c r="H23" s="13"/>
      <c r="I23" s="15"/>
      <c r="J23" s="16"/>
      <c r="K23" s="16"/>
      <c r="L23" s="16"/>
      <c r="M23" s="10"/>
      <c r="N23" s="47"/>
    </row>
    <row r="24" spans="1:14" s="2" customFormat="1" ht="15.75" x14ac:dyDescent="0.2">
      <c r="A24" s="4"/>
      <c r="B24" s="9"/>
      <c r="C24" s="4"/>
      <c r="D24" s="4"/>
      <c r="E24" s="4"/>
      <c r="F24" s="4"/>
      <c r="G24" s="4"/>
      <c r="H24" s="13"/>
      <c r="I24" s="15"/>
      <c r="J24" s="16"/>
      <c r="K24" s="16"/>
      <c r="L24" s="16"/>
      <c r="M24" s="10"/>
      <c r="N24" s="47"/>
    </row>
    <row r="25" spans="1:14" s="2" customFormat="1" ht="93" customHeight="1" x14ac:dyDescent="0.2">
      <c r="A25" s="4"/>
      <c r="B25" s="9"/>
      <c r="C25" s="4"/>
      <c r="D25" s="4"/>
      <c r="E25" s="4"/>
      <c r="F25" s="4"/>
      <c r="G25" s="4"/>
      <c r="H25" s="13"/>
      <c r="I25" s="15"/>
      <c r="J25" s="16"/>
      <c r="K25" s="16"/>
      <c r="L25" s="16"/>
      <c r="M25" s="10"/>
      <c r="N25" s="47"/>
    </row>
    <row r="26" spans="1:14" s="2" customFormat="1" ht="67.5" customHeight="1" x14ac:dyDescent="0.2">
      <c r="A26" s="4"/>
      <c r="B26" s="9"/>
      <c r="C26" s="4"/>
      <c r="D26" s="4"/>
      <c r="E26" s="4"/>
      <c r="F26" s="4"/>
      <c r="G26" s="4"/>
      <c r="H26" s="13"/>
      <c r="I26" s="15"/>
      <c r="J26" s="16"/>
      <c r="K26" s="16"/>
      <c r="L26" s="16"/>
      <c r="M26" s="10"/>
      <c r="N26" s="47"/>
    </row>
    <row r="27" spans="1:14" s="2" customFormat="1" ht="21" customHeight="1" x14ac:dyDescent="0.2">
      <c r="A27" s="5"/>
      <c r="B27" s="5"/>
      <c r="C27" s="5"/>
      <c r="D27" s="5"/>
      <c r="E27" s="5"/>
      <c r="F27" s="5"/>
      <c r="G27" s="5"/>
      <c r="H27" s="12"/>
      <c r="I27" s="14"/>
      <c r="J27" s="14"/>
      <c r="K27" s="14"/>
      <c r="L27" s="14"/>
      <c r="M27" s="12"/>
      <c r="N27" s="47"/>
    </row>
    <row r="28" spans="1:14" s="2" customFormat="1" ht="40.5" customHeight="1" x14ac:dyDescent="0.2">
      <c r="A28" s="24"/>
      <c r="B28" s="24"/>
      <c r="C28" s="30"/>
      <c r="D28" s="30"/>
      <c r="E28" s="30"/>
      <c r="F28" s="30"/>
      <c r="G28" s="30"/>
      <c r="H28" s="6"/>
      <c r="I28" s="96"/>
      <c r="J28" s="58"/>
      <c r="K28" s="58"/>
      <c r="L28" s="58"/>
      <c r="M28" s="6"/>
      <c r="N28" s="47"/>
    </row>
    <row r="29" spans="1:14" s="2" customFormat="1" ht="53.25" customHeight="1" x14ac:dyDescent="0.2">
      <c r="A29" s="4"/>
      <c r="B29" s="9"/>
      <c r="C29" s="4"/>
      <c r="D29" s="4"/>
      <c r="E29" s="4"/>
      <c r="F29" s="4"/>
      <c r="G29" s="4"/>
      <c r="H29" s="13"/>
      <c r="I29" s="15"/>
      <c r="J29" s="59"/>
      <c r="K29" s="59"/>
      <c r="L29" s="59"/>
      <c r="M29" s="31"/>
      <c r="N29" s="47"/>
    </row>
    <row r="30" spans="1:14" s="2" customFormat="1" ht="69.75" customHeight="1" x14ac:dyDescent="0.2">
      <c r="A30" s="4"/>
      <c r="B30" s="9"/>
      <c r="C30" s="4"/>
      <c r="D30" s="4"/>
      <c r="E30" s="4"/>
      <c r="F30" s="4"/>
      <c r="G30" s="4"/>
      <c r="H30" s="31"/>
      <c r="I30" s="15"/>
      <c r="J30" s="59"/>
      <c r="K30" s="59"/>
      <c r="L30" s="59"/>
      <c r="M30" s="31"/>
      <c r="N30" s="47"/>
    </row>
    <row r="31" spans="1:14" s="2" customFormat="1" ht="91.5" customHeight="1" x14ac:dyDescent="0.2">
      <c r="A31" s="4"/>
      <c r="B31" s="9"/>
      <c r="C31" s="4"/>
      <c r="D31" s="4"/>
      <c r="E31" s="4"/>
      <c r="F31" s="4"/>
      <c r="G31" s="4"/>
      <c r="H31" s="13"/>
      <c r="I31" s="15"/>
      <c r="J31" s="59"/>
      <c r="K31" s="59"/>
      <c r="L31" s="59"/>
      <c r="M31" s="31"/>
      <c r="N31" s="47"/>
    </row>
    <row r="32" spans="1:14" s="2" customFormat="1" ht="150" customHeight="1" x14ac:dyDescent="0.2">
      <c r="A32" s="4"/>
      <c r="B32" s="9"/>
      <c r="C32" s="4"/>
      <c r="D32" s="4"/>
      <c r="E32" s="4"/>
      <c r="F32" s="4"/>
      <c r="G32" s="4"/>
      <c r="H32" s="31"/>
      <c r="I32" s="15"/>
      <c r="J32" s="59"/>
      <c r="K32" s="59"/>
      <c r="L32" s="59"/>
      <c r="M32" s="31"/>
      <c r="N32" s="47"/>
    </row>
    <row r="33" spans="1:14" s="2" customFormat="1" ht="21.75" customHeight="1" x14ac:dyDescent="0.2">
      <c r="A33" s="4"/>
      <c r="B33" s="5"/>
      <c r="C33" s="4"/>
      <c r="D33" s="4"/>
      <c r="E33" s="4"/>
      <c r="F33" s="4"/>
      <c r="G33" s="4"/>
      <c r="H33" s="6"/>
      <c r="I33" s="58"/>
      <c r="J33" s="58"/>
      <c r="K33" s="58"/>
      <c r="L33" s="58"/>
      <c r="M33" s="6"/>
      <c r="N33" s="47"/>
    </row>
    <row r="34" spans="1:14" s="2" customFormat="1" ht="12" customHeight="1" x14ac:dyDescent="0.2">
      <c r="A34" s="4"/>
      <c r="B34" s="5"/>
      <c r="C34" s="4"/>
      <c r="D34" s="4"/>
      <c r="E34" s="4"/>
      <c r="F34" s="4"/>
      <c r="G34" s="4"/>
      <c r="H34" s="6"/>
      <c r="I34" s="58"/>
      <c r="J34" s="58"/>
      <c r="K34" s="58"/>
      <c r="L34" s="58"/>
      <c r="M34" s="6"/>
      <c r="N34" s="47"/>
    </row>
    <row r="35" spans="1:14" s="2" customFormat="1" ht="8.25" customHeight="1" x14ac:dyDescent="0.2">
      <c r="A35" s="4"/>
      <c r="B35" s="5"/>
      <c r="C35" s="4"/>
      <c r="D35" s="4"/>
      <c r="E35" s="4"/>
      <c r="F35" s="4"/>
      <c r="G35" s="4"/>
      <c r="H35" s="6"/>
      <c r="I35" s="58"/>
      <c r="J35" s="58"/>
      <c r="K35" s="58"/>
      <c r="L35" s="58"/>
      <c r="M35" s="6"/>
      <c r="N35" s="47"/>
    </row>
    <row r="36" spans="1:14" s="2" customFormat="1" ht="33.75" customHeight="1" x14ac:dyDescent="0.2">
      <c r="A36" s="32"/>
      <c r="B36" s="33"/>
      <c r="C36" s="34"/>
      <c r="D36" s="34"/>
      <c r="E36" s="34"/>
      <c r="F36" s="34"/>
      <c r="G36" s="34"/>
      <c r="H36" s="35"/>
      <c r="I36" s="97"/>
      <c r="J36" s="13"/>
      <c r="K36" s="13"/>
      <c r="L36" s="13"/>
      <c r="M36" s="35"/>
      <c r="N36" s="47"/>
    </row>
    <row r="37" spans="1:14" s="2" customFormat="1" ht="15.75" x14ac:dyDescent="0.2">
      <c r="A37" s="4"/>
      <c r="B37" s="9"/>
      <c r="C37" s="4"/>
      <c r="D37" s="4"/>
      <c r="E37" s="4"/>
      <c r="F37" s="4"/>
      <c r="G37" s="4"/>
      <c r="H37" s="13"/>
      <c r="I37" s="15"/>
      <c r="J37" s="59"/>
      <c r="K37" s="59"/>
      <c r="L37" s="59"/>
      <c r="M37" s="31"/>
      <c r="N37" s="47"/>
    </row>
    <row r="38" spans="1:14" s="2" customFormat="1" ht="64.5" customHeight="1" x14ac:dyDescent="0.2">
      <c r="A38" s="4"/>
      <c r="B38" s="9"/>
      <c r="C38" s="4"/>
      <c r="D38" s="4"/>
      <c r="E38" s="4"/>
      <c r="F38" s="4"/>
      <c r="G38" s="4"/>
      <c r="H38" s="13"/>
      <c r="I38" s="15"/>
      <c r="J38" s="59"/>
      <c r="K38" s="59"/>
      <c r="L38" s="59"/>
      <c r="M38" s="31"/>
      <c r="N38" s="47"/>
    </row>
    <row r="39" spans="1:14" s="2" customFormat="1" ht="18" customHeight="1" x14ac:dyDescent="0.2">
      <c r="A39" s="4"/>
      <c r="B39" s="5"/>
      <c r="C39" s="4"/>
      <c r="D39" s="4"/>
      <c r="E39" s="4"/>
      <c r="F39" s="4"/>
      <c r="G39" s="4"/>
      <c r="H39" s="6"/>
      <c r="I39" s="15"/>
      <c r="J39" s="58"/>
      <c r="K39" s="58"/>
      <c r="L39" s="58"/>
      <c r="M39" s="6"/>
      <c r="N39" s="47"/>
    </row>
    <row r="40" spans="1:14" s="2" customFormat="1" ht="15.75" x14ac:dyDescent="0.2">
      <c r="A40" s="5"/>
      <c r="B40" s="5"/>
      <c r="C40" s="5"/>
      <c r="D40" s="5"/>
      <c r="E40" s="5"/>
      <c r="F40" s="5"/>
      <c r="G40" s="5"/>
      <c r="H40" s="36"/>
      <c r="I40" s="36"/>
      <c r="J40" s="36"/>
      <c r="K40" s="36"/>
      <c r="L40" s="36"/>
      <c r="M40" s="36"/>
      <c r="N40" s="47"/>
    </row>
    <row r="41" spans="1:14" s="2" customFormat="1" x14ac:dyDescent="0.2">
      <c r="A41" s="37"/>
      <c r="B41" s="38"/>
      <c r="C41" s="37"/>
      <c r="D41" s="37"/>
      <c r="E41" s="37"/>
      <c r="F41" s="37"/>
      <c r="G41" s="37"/>
      <c r="H41" s="39"/>
      <c r="I41" s="98"/>
      <c r="J41" s="98"/>
      <c r="K41" s="60"/>
      <c r="L41" s="60"/>
      <c r="M41" s="39"/>
      <c r="N41" s="47"/>
    </row>
    <row r="42" spans="1:14" s="2" customFormat="1" x14ac:dyDescent="0.2">
      <c r="A42" s="37"/>
      <c r="B42" s="37"/>
      <c r="C42" s="37"/>
      <c r="D42" s="37"/>
      <c r="E42" s="37"/>
      <c r="F42" s="37"/>
      <c r="G42" s="37"/>
      <c r="H42" s="40"/>
      <c r="I42" s="99"/>
      <c r="J42" s="100"/>
      <c r="K42" s="61"/>
      <c r="L42" s="61"/>
      <c r="M42" s="40"/>
      <c r="N42" s="47"/>
    </row>
    <row r="43" spans="1:14" s="2" customFormat="1" x14ac:dyDescent="0.2">
      <c r="A43" s="37"/>
      <c r="B43" s="37"/>
      <c r="C43" s="37"/>
      <c r="D43" s="37"/>
      <c r="E43" s="37"/>
      <c r="F43" s="37"/>
      <c r="G43" s="37"/>
      <c r="H43" s="41"/>
      <c r="I43" s="99"/>
      <c r="J43" s="99"/>
      <c r="K43" s="62"/>
      <c r="L43" s="62"/>
      <c r="M43" s="41"/>
      <c r="N43" s="47"/>
    </row>
    <row r="44" spans="1:14" s="2" customFormat="1" ht="15.75" x14ac:dyDescent="0.25">
      <c r="A44" s="42"/>
      <c r="B44" s="43"/>
      <c r="C44" s="43"/>
      <c r="D44" s="43"/>
      <c r="E44" s="43"/>
      <c r="F44" s="43"/>
      <c r="G44" s="43"/>
      <c r="H44" s="41"/>
      <c r="I44" s="99"/>
      <c r="J44" s="99"/>
      <c r="K44" s="62"/>
      <c r="L44" s="62"/>
      <c r="M44" s="41"/>
      <c r="N44" s="47"/>
    </row>
    <row r="45" spans="1:14" s="2" customFormat="1" x14ac:dyDescent="0.2">
      <c r="A45" s="11"/>
      <c r="B45" s="11"/>
      <c r="C45" s="11"/>
      <c r="D45" s="11"/>
      <c r="E45" s="11"/>
      <c r="F45" s="11"/>
      <c r="G45" s="11"/>
      <c r="H45" s="11"/>
      <c r="I45" s="101"/>
      <c r="J45" s="101"/>
      <c r="K45" s="63"/>
      <c r="L45" s="63"/>
      <c r="M45" s="11"/>
      <c r="N45" s="47"/>
    </row>
    <row r="46" spans="1:14" s="2" customFormat="1" x14ac:dyDescent="0.2">
      <c r="A46" s="11"/>
      <c r="B46" s="11"/>
      <c r="C46" s="11"/>
      <c r="D46" s="11"/>
      <c r="E46" s="11"/>
      <c r="F46" s="11"/>
      <c r="G46" s="11"/>
      <c r="H46" s="11"/>
      <c r="I46" s="101"/>
      <c r="J46" s="101"/>
      <c r="K46" s="63"/>
      <c r="L46" s="63"/>
      <c r="M46" s="11"/>
      <c r="N46" s="47"/>
    </row>
    <row r="47" spans="1:14" s="2" customFormat="1" x14ac:dyDescent="0.2">
      <c r="A47" s="11"/>
      <c r="B47" s="11"/>
      <c r="C47" s="11"/>
      <c r="D47" s="11"/>
      <c r="E47" s="11"/>
      <c r="F47" s="11"/>
      <c r="G47" s="11"/>
      <c r="H47" s="11"/>
      <c r="I47" s="101"/>
      <c r="J47" s="101"/>
      <c r="K47" s="63"/>
      <c r="L47" s="63"/>
      <c r="M47" s="11"/>
      <c r="N47" s="47"/>
    </row>
    <row r="48" spans="1:14" s="2" customFormat="1" x14ac:dyDescent="0.2">
      <c r="A48" s="11"/>
      <c r="B48" s="11"/>
      <c r="C48" s="11"/>
      <c r="D48" s="11"/>
      <c r="E48" s="11"/>
      <c r="F48" s="11"/>
      <c r="G48" s="11"/>
      <c r="H48" s="11"/>
      <c r="I48" s="101"/>
      <c r="J48" s="101"/>
      <c r="K48" s="63"/>
      <c r="L48" s="63"/>
      <c r="M48" s="11"/>
      <c r="N48" s="47"/>
    </row>
    <row r="49" spans="1:14" s="2" customFormat="1" x14ac:dyDescent="0.2">
      <c r="A49" s="11"/>
      <c r="B49" s="11"/>
      <c r="C49" s="11"/>
      <c r="D49" s="11"/>
      <c r="E49" s="11"/>
      <c r="F49" s="11"/>
      <c r="G49" s="11"/>
      <c r="H49" s="11"/>
      <c r="I49" s="101"/>
      <c r="J49" s="101"/>
      <c r="K49" s="63"/>
      <c r="L49" s="63"/>
      <c r="M49" s="11"/>
      <c r="N49" s="47"/>
    </row>
    <row r="50" spans="1:14" s="2" customFormat="1" x14ac:dyDescent="0.2">
      <c r="A50" s="11"/>
      <c r="B50" s="11"/>
      <c r="C50" s="11"/>
      <c r="D50" s="11"/>
      <c r="E50" s="11"/>
      <c r="F50" s="11"/>
      <c r="G50" s="11"/>
      <c r="H50" s="11"/>
      <c r="I50" s="101"/>
      <c r="J50" s="101"/>
      <c r="K50" s="63"/>
      <c r="L50" s="63"/>
      <c r="M50" s="11"/>
      <c r="N50" s="47"/>
    </row>
    <row r="51" spans="1:14" s="2" customFormat="1" x14ac:dyDescent="0.2">
      <c r="A51" s="11"/>
      <c r="B51" s="11"/>
      <c r="C51" s="11"/>
      <c r="D51" s="11"/>
      <c r="E51" s="11"/>
      <c r="F51" s="11"/>
      <c r="G51" s="11"/>
      <c r="H51" s="11"/>
      <c r="I51" s="101"/>
      <c r="J51" s="101"/>
      <c r="K51" s="63"/>
      <c r="L51" s="63"/>
      <c r="M51" s="11"/>
      <c r="N51" s="47"/>
    </row>
    <row r="52" spans="1:14" s="2" customFormat="1" x14ac:dyDescent="0.2">
      <c r="A52" s="11"/>
      <c r="B52" s="11"/>
      <c r="C52" s="11"/>
      <c r="D52" s="11"/>
      <c r="E52" s="11"/>
      <c r="F52" s="11"/>
      <c r="G52" s="11"/>
      <c r="H52" s="11"/>
      <c r="I52" s="101"/>
      <c r="J52" s="101"/>
      <c r="K52" s="63"/>
      <c r="L52" s="63"/>
      <c r="M52" s="11"/>
      <c r="N52" s="47"/>
    </row>
    <row r="53" spans="1:14" s="2" customFormat="1" x14ac:dyDescent="0.2">
      <c r="A53" s="11"/>
      <c r="B53" s="11"/>
      <c r="C53" s="11"/>
      <c r="D53" s="11"/>
      <c r="E53" s="11"/>
      <c r="F53" s="11"/>
      <c r="G53" s="11"/>
      <c r="H53" s="11"/>
      <c r="I53" s="101"/>
      <c r="J53" s="101"/>
      <c r="K53" s="63"/>
      <c r="L53" s="63"/>
      <c r="M53" s="11"/>
      <c r="N53" s="47"/>
    </row>
    <row r="54" spans="1:14" s="2" customFormat="1" x14ac:dyDescent="0.2">
      <c r="A54" s="11"/>
      <c r="B54" s="11"/>
      <c r="C54" s="11"/>
      <c r="D54" s="11"/>
      <c r="E54" s="11"/>
      <c r="F54" s="11"/>
      <c r="G54" s="11"/>
      <c r="H54" s="11"/>
      <c r="I54" s="101"/>
      <c r="J54" s="101"/>
      <c r="K54" s="63"/>
      <c r="L54" s="63"/>
      <c r="M54" s="11"/>
      <c r="N54" s="47"/>
    </row>
    <row r="55" spans="1:14" s="2" customFormat="1" x14ac:dyDescent="0.2">
      <c r="A55" s="11"/>
      <c r="B55" s="11"/>
      <c r="C55" s="11"/>
      <c r="D55" s="11"/>
      <c r="E55" s="11"/>
      <c r="F55" s="11"/>
      <c r="G55" s="11"/>
      <c r="H55" s="11"/>
      <c r="I55" s="101"/>
      <c r="J55" s="101"/>
      <c r="K55" s="63"/>
      <c r="L55" s="63"/>
      <c r="M55" s="11"/>
      <c r="N55" s="47"/>
    </row>
    <row r="56" spans="1:14" s="2" customFormat="1" x14ac:dyDescent="0.2">
      <c r="A56" s="11"/>
      <c r="B56" s="11"/>
      <c r="C56" s="11"/>
      <c r="D56" s="11"/>
      <c r="E56" s="11"/>
      <c r="F56" s="11"/>
      <c r="G56" s="11"/>
      <c r="H56" s="11"/>
      <c r="I56" s="101"/>
      <c r="J56" s="101"/>
      <c r="K56" s="63"/>
      <c r="L56" s="63"/>
      <c r="M56" s="11"/>
      <c r="N56" s="47"/>
    </row>
    <row r="57" spans="1:14" s="2" customFormat="1" x14ac:dyDescent="0.2">
      <c r="A57" s="11"/>
      <c r="B57" s="11"/>
      <c r="C57" s="11"/>
      <c r="D57" s="11"/>
      <c r="E57" s="11"/>
      <c r="F57" s="11"/>
      <c r="G57" s="11"/>
      <c r="H57" s="11"/>
      <c r="I57" s="101"/>
      <c r="J57" s="101"/>
      <c r="K57" s="63"/>
      <c r="L57" s="63"/>
      <c r="M57" s="11"/>
      <c r="N57" s="47"/>
    </row>
  </sheetData>
  <mergeCells count="12">
    <mergeCell ref="D4:G4"/>
    <mergeCell ref="H4:M4"/>
    <mergeCell ref="B7:C7"/>
    <mergeCell ref="N4:N5"/>
    <mergeCell ref="H1:M1"/>
    <mergeCell ref="B3:M3"/>
    <mergeCell ref="A11:A12"/>
    <mergeCell ref="C8:C12"/>
    <mergeCell ref="A4:A5"/>
    <mergeCell ref="B4:B5"/>
    <mergeCell ref="C4:C5"/>
    <mergeCell ref="B11:B12"/>
  </mergeCells>
  <pageMargins left="0.59055118110236227" right="0.27559055118110237" top="0.9055118110236221" bottom="0.15748031496062992" header="0.51181102362204722" footer="0.51181102362204722"/>
  <pageSetup paperSize="9" scale="5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6"/>
  <sheetViews>
    <sheetView view="pageBreakPreview" zoomScale="90" zoomScaleNormal="100" zoomScaleSheetLayoutView="90" workbookViewId="0">
      <selection activeCell="H1" sqref="H1:M1"/>
    </sheetView>
  </sheetViews>
  <sheetFormatPr defaultRowHeight="12.75" x14ac:dyDescent="0.2"/>
  <cols>
    <col min="1" max="1" width="8.28515625" customWidth="1"/>
    <col min="2" max="2" width="71.7109375" customWidth="1"/>
    <col min="3" max="3" width="25.85546875" customWidth="1"/>
    <col min="4" max="4" width="11.5703125" customWidth="1"/>
    <col min="5" max="5" width="10.140625" customWidth="1"/>
    <col min="6" max="6" width="15.85546875" customWidth="1"/>
    <col min="7" max="7" width="13.85546875" customWidth="1"/>
    <col min="8" max="8" width="18.28515625" customWidth="1"/>
    <col min="9" max="9" width="15.7109375" style="102" customWidth="1"/>
    <col min="10" max="10" width="17.28515625" style="102" customWidth="1"/>
    <col min="11" max="12" width="17" style="2" customWidth="1"/>
    <col min="13" max="13" width="16.7109375" customWidth="1"/>
    <col min="14" max="14" width="17.28515625" style="47" customWidth="1"/>
    <col min="15" max="43" width="9.140625" style="2"/>
  </cols>
  <sheetData>
    <row r="1" spans="1:14" ht="165" customHeight="1" x14ac:dyDescent="0.3">
      <c r="A1" s="67"/>
      <c r="B1" s="67"/>
      <c r="C1" s="67"/>
      <c r="D1" s="67"/>
      <c r="E1" s="67"/>
      <c r="F1" s="67"/>
      <c r="G1" s="67"/>
      <c r="H1" s="162" t="s">
        <v>267</v>
      </c>
      <c r="I1" s="162"/>
      <c r="J1" s="162"/>
      <c r="K1" s="162"/>
      <c r="L1" s="162"/>
      <c r="M1" s="162"/>
      <c r="N1" s="79"/>
    </row>
    <row r="2" spans="1:14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4" ht="60.75" customHeight="1" x14ac:dyDescent="0.3">
      <c r="A3" s="68"/>
      <c r="B3" s="193" t="s">
        <v>248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4" ht="27.75" customHeight="1" x14ac:dyDescent="0.2">
      <c r="A4" s="166" t="s">
        <v>0</v>
      </c>
      <c r="B4" s="166" t="s">
        <v>59</v>
      </c>
      <c r="C4" s="166" t="s">
        <v>60</v>
      </c>
      <c r="D4" s="168" t="s">
        <v>61</v>
      </c>
      <c r="E4" s="169"/>
      <c r="F4" s="169"/>
      <c r="G4" s="170"/>
      <c r="H4" s="166" t="s">
        <v>66</v>
      </c>
      <c r="I4" s="166"/>
      <c r="J4" s="166"/>
      <c r="K4" s="166"/>
      <c r="L4" s="166"/>
      <c r="M4" s="166"/>
      <c r="N4" s="182" t="s">
        <v>118</v>
      </c>
    </row>
    <row r="5" spans="1:14" ht="23.25" customHeight="1" x14ac:dyDescent="0.2">
      <c r="A5" s="167"/>
      <c r="B5" s="167"/>
      <c r="C5" s="167"/>
      <c r="D5" s="72" t="s">
        <v>62</v>
      </c>
      <c r="E5" s="72" t="s">
        <v>63</v>
      </c>
      <c r="F5" s="72" t="s">
        <v>64</v>
      </c>
      <c r="G5" s="72" t="s">
        <v>65</v>
      </c>
      <c r="H5" s="66">
        <v>2022</v>
      </c>
      <c r="I5" s="66">
        <v>2023</v>
      </c>
      <c r="J5" s="66">
        <v>2024</v>
      </c>
      <c r="K5" s="66">
        <v>2025</v>
      </c>
      <c r="L5" s="66">
        <v>2026</v>
      </c>
      <c r="M5" s="66">
        <v>2027</v>
      </c>
      <c r="N5" s="183"/>
    </row>
    <row r="6" spans="1:14" ht="23.25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80">
        <v>8</v>
      </c>
      <c r="I6" s="80">
        <v>9</v>
      </c>
      <c r="J6" s="80">
        <v>10</v>
      </c>
      <c r="K6" s="80">
        <v>11</v>
      </c>
      <c r="L6" s="80">
        <v>12</v>
      </c>
      <c r="M6" s="80">
        <v>13</v>
      </c>
      <c r="N6" s="78">
        <v>14</v>
      </c>
    </row>
    <row r="7" spans="1:14" s="2" customFormat="1" ht="36" customHeight="1" x14ac:dyDescent="0.2">
      <c r="A7" s="69"/>
      <c r="B7" s="154" t="s">
        <v>240</v>
      </c>
      <c r="C7" s="155"/>
      <c r="D7" s="71">
        <v>557</v>
      </c>
      <c r="E7" s="75" t="s">
        <v>99</v>
      </c>
      <c r="F7" s="75" t="s">
        <v>169</v>
      </c>
      <c r="G7" s="75" t="s">
        <v>69</v>
      </c>
      <c r="H7" s="105">
        <f>H8+H11+H15</f>
        <v>7652.4999999999991</v>
      </c>
      <c r="I7" s="105">
        <f t="shared" ref="I7:M7" si="0">I8+I11+I15</f>
        <v>4517.67</v>
      </c>
      <c r="J7" s="105">
        <f t="shared" si="0"/>
        <v>8352.1016200000013</v>
      </c>
      <c r="K7" s="105">
        <f t="shared" si="0"/>
        <v>7992.72</v>
      </c>
      <c r="L7" s="105">
        <f t="shared" si="0"/>
        <v>7992.72</v>
      </c>
      <c r="M7" s="105">
        <f t="shared" si="0"/>
        <v>5531.76</v>
      </c>
      <c r="N7" s="105">
        <f t="shared" ref="N7:N24" si="1">SUM(H7:M7)</f>
        <v>42039.471620000004</v>
      </c>
    </row>
    <row r="8" spans="1:14" s="2" customFormat="1" ht="36" customHeight="1" x14ac:dyDescent="0.2">
      <c r="A8" s="50" t="s">
        <v>9</v>
      </c>
      <c r="B8" s="71" t="s">
        <v>34</v>
      </c>
      <c r="C8" s="49"/>
      <c r="D8" s="94">
        <v>557</v>
      </c>
      <c r="E8" s="76" t="s">
        <v>99</v>
      </c>
      <c r="F8" s="76" t="s">
        <v>169</v>
      </c>
      <c r="G8" s="76" t="s">
        <v>69</v>
      </c>
      <c r="H8" s="81">
        <f>H9+H10</f>
        <v>0</v>
      </c>
      <c r="I8" s="81">
        <f t="shared" ref="I8:M8" si="2">I9+I10</f>
        <v>0</v>
      </c>
      <c r="J8" s="81">
        <f t="shared" si="2"/>
        <v>0</v>
      </c>
      <c r="K8" s="81">
        <f t="shared" si="2"/>
        <v>0</v>
      </c>
      <c r="L8" s="81">
        <f t="shared" si="2"/>
        <v>0</v>
      </c>
      <c r="M8" s="81">
        <f t="shared" si="2"/>
        <v>0</v>
      </c>
      <c r="N8" s="81">
        <f t="shared" si="1"/>
        <v>0</v>
      </c>
    </row>
    <row r="9" spans="1:14" s="2" customFormat="1" ht="27" customHeight="1" x14ac:dyDescent="0.2">
      <c r="A9" s="92" t="s">
        <v>156</v>
      </c>
      <c r="B9" s="3" t="s">
        <v>30</v>
      </c>
      <c r="C9" s="159" t="s">
        <v>234</v>
      </c>
      <c r="D9" s="94">
        <v>557</v>
      </c>
      <c r="E9" s="76" t="s">
        <v>99</v>
      </c>
      <c r="F9" s="76" t="s">
        <v>169</v>
      </c>
      <c r="G9" s="76" t="s">
        <v>69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3">
        <v>0</v>
      </c>
      <c r="N9" s="83">
        <f t="shared" si="1"/>
        <v>0</v>
      </c>
    </row>
    <row r="10" spans="1:14" s="2" customFormat="1" ht="31.5" x14ac:dyDescent="0.2">
      <c r="A10" s="92" t="s">
        <v>157</v>
      </c>
      <c r="B10" s="3" t="s">
        <v>31</v>
      </c>
      <c r="C10" s="160"/>
      <c r="D10" s="94">
        <v>557</v>
      </c>
      <c r="E10" s="76" t="s">
        <v>99</v>
      </c>
      <c r="F10" s="76" t="s">
        <v>169</v>
      </c>
      <c r="G10" s="76" t="s">
        <v>69</v>
      </c>
      <c r="H10" s="84">
        <v>0</v>
      </c>
      <c r="I10" s="84">
        <v>0</v>
      </c>
      <c r="J10" s="84">
        <v>0</v>
      </c>
      <c r="K10" s="84">
        <v>0</v>
      </c>
      <c r="L10" s="84">
        <v>0</v>
      </c>
      <c r="M10" s="83">
        <v>0</v>
      </c>
      <c r="N10" s="83">
        <f t="shared" si="1"/>
        <v>0</v>
      </c>
    </row>
    <row r="11" spans="1:14" s="2" customFormat="1" ht="31.5" x14ac:dyDescent="0.2">
      <c r="A11" s="51" t="s">
        <v>158</v>
      </c>
      <c r="B11" s="52" t="s">
        <v>32</v>
      </c>
      <c r="C11" s="160"/>
      <c r="D11" s="94">
        <v>557</v>
      </c>
      <c r="E11" s="76" t="s">
        <v>99</v>
      </c>
      <c r="F11" s="76" t="s">
        <v>169</v>
      </c>
      <c r="G11" s="76" t="s">
        <v>69</v>
      </c>
      <c r="H11" s="81">
        <f>H12+H13+H14</f>
        <v>0</v>
      </c>
      <c r="I11" s="81">
        <f t="shared" ref="I11:M11" si="3">I12+I13+I14</f>
        <v>0</v>
      </c>
      <c r="J11" s="81">
        <f t="shared" si="3"/>
        <v>0</v>
      </c>
      <c r="K11" s="81">
        <f t="shared" si="3"/>
        <v>0</v>
      </c>
      <c r="L11" s="81">
        <f t="shared" si="3"/>
        <v>0</v>
      </c>
      <c r="M11" s="81">
        <f t="shared" si="3"/>
        <v>0</v>
      </c>
      <c r="N11" s="88">
        <f t="shared" si="1"/>
        <v>0</v>
      </c>
    </row>
    <row r="12" spans="1:14" s="2" customFormat="1" ht="31.5" x14ac:dyDescent="0.2">
      <c r="A12" s="92" t="s">
        <v>160</v>
      </c>
      <c r="B12" s="45" t="s">
        <v>235</v>
      </c>
      <c r="C12" s="160"/>
      <c r="D12" s="94">
        <v>557</v>
      </c>
      <c r="E12" s="76" t="s">
        <v>99</v>
      </c>
      <c r="F12" s="76" t="s">
        <v>169</v>
      </c>
      <c r="G12" s="76" t="s">
        <v>69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83">
        <v>0</v>
      </c>
      <c r="N12" s="83">
        <f t="shared" si="1"/>
        <v>0</v>
      </c>
    </row>
    <row r="13" spans="1:14" s="2" customFormat="1" ht="22.5" customHeight="1" x14ac:dyDescent="0.2">
      <c r="A13" s="92" t="s">
        <v>161</v>
      </c>
      <c r="B13" s="45" t="s">
        <v>236</v>
      </c>
      <c r="C13" s="160"/>
      <c r="D13" s="94">
        <v>557</v>
      </c>
      <c r="E13" s="76" t="s">
        <v>99</v>
      </c>
      <c r="F13" s="76" t="s">
        <v>169</v>
      </c>
      <c r="G13" s="76" t="s">
        <v>69</v>
      </c>
      <c r="H13" s="84">
        <v>0</v>
      </c>
      <c r="I13" s="84">
        <v>0</v>
      </c>
      <c r="J13" s="84">
        <v>0</v>
      </c>
      <c r="K13" s="84">
        <v>0</v>
      </c>
      <c r="L13" s="84">
        <v>0</v>
      </c>
      <c r="M13" s="83">
        <v>0</v>
      </c>
      <c r="N13" s="83">
        <f t="shared" si="1"/>
        <v>0</v>
      </c>
    </row>
    <row r="14" spans="1:14" s="2" customFormat="1" ht="15.75" x14ac:dyDescent="0.2">
      <c r="A14" s="51" t="s">
        <v>162</v>
      </c>
      <c r="B14" s="53" t="s">
        <v>33</v>
      </c>
      <c r="C14" s="160"/>
      <c r="D14" s="94">
        <v>557</v>
      </c>
      <c r="E14" s="76" t="s">
        <v>99</v>
      </c>
      <c r="F14" s="76" t="s">
        <v>169</v>
      </c>
      <c r="G14" s="76" t="s">
        <v>69</v>
      </c>
      <c r="H14" s="84">
        <v>0</v>
      </c>
      <c r="I14" s="84">
        <v>0</v>
      </c>
      <c r="J14" s="84">
        <v>0</v>
      </c>
      <c r="K14" s="84">
        <v>0</v>
      </c>
      <c r="L14" s="84">
        <v>0</v>
      </c>
      <c r="M14" s="83">
        <v>0</v>
      </c>
      <c r="N14" s="83">
        <f t="shared" si="1"/>
        <v>0</v>
      </c>
    </row>
    <row r="15" spans="1:14" s="2" customFormat="1" ht="34.5" customHeight="1" x14ac:dyDescent="0.2">
      <c r="A15" s="50" t="s">
        <v>12</v>
      </c>
      <c r="B15" s="71" t="s">
        <v>35</v>
      </c>
      <c r="C15" s="160"/>
      <c r="D15" s="94">
        <v>557</v>
      </c>
      <c r="E15" s="76" t="s">
        <v>99</v>
      </c>
      <c r="F15" s="76" t="s">
        <v>170</v>
      </c>
      <c r="G15" s="76" t="s">
        <v>69</v>
      </c>
      <c r="H15" s="107">
        <f>H16+H17+H18+H19+H20+H24+H21+H22</f>
        <v>7652.4999999999991</v>
      </c>
      <c r="I15" s="107">
        <f t="shared" ref="I15:M15" si="4">I16+I17+I18+I19+I20+I24+I21+I22</f>
        <v>4517.67</v>
      </c>
      <c r="J15" s="107">
        <f>J16+J17+J18+J19+J20+J24+J21+J22+J23</f>
        <v>8352.1016200000013</v>
      </c>
      <c r="K15" s="107">
        <f t="shared" ref="K15:L15" si="5">K16+K17+K18+K19+K20+K24+K21+K22+K23</f>
        <v>7992.72</v>
      </c>
      <c r="L15" s="107">
        <f t="shared" si="5"/>
        <v>7992.72</v>
      </c>
      <c r="M15" s="107">
        <f t="shared" si="4"/>
        <v>5531.76</v>
      </c>
      <c r="N15" s="107">
        <f t="shared" ref="N15" si="6">N16+N17+N18+N19+N20+N24+N21</f>
        <v>32730.798000000003</v>
      </c>
    </row>
    <row r="16" spans="1:14" s="2" customFormat="1" ht="31.5" x14ac:dyDescent="0.2">
      <c r="A16" s="92" t="s">
        <v>20</v>
      </c>
      <c r="B16" s="45" t="s">
        <v>36</v>
      </c>
      <c r="C16" s="160"/>
      <c r="D16" s="94">
        <v>557</v>
      </c>
      <c r="E16" s="76" t="s">
        <v>99</v>
      </c>
      <c r="F16" s="76" t="s">
        <v>170</v>
      </c>
      <c r="G16" s="76" t="s">
        <v>69</v>
      </c>
      <c r="H16" s="83">
        <v>0</v>
      </c>
      <c r="I16" s="84">
        <v>0</v>
      </c>
      <c r="J16" s="84">
        <v>0</v>
      </c>
      <c r="K16" s="84">
        <v>0</v>
      </c>
      <c r="L16" s="84">
        <v>0</v>
      </c>
      <c r="M16" s="83">
        <v>0</v>
      </c>
      <c r="N16" s="83">
        <f t="shared" si="1"/>
        <v>0</v>
      </c>
    </row>
    <row r="17" spans="1:14" s="2" customFormat="1" ht="31.5" x14ac:dyDescent="0.2">
      <c r="A17" s="92" t="s">
        <v>19</v>
      </c>
      <c r="B17" s="45" t="s">
        <v>37</v>
      </c>
      <c r="C17" s="160"/>
      <c r="D17" s="94">
        <v>557</v>
      </c>
      <c r="E17" s="76" t="s">
        <v>99</v>
      </c>
      <c r="F17" s="76" t="s">
        <v>170</v>
      </c>
      <c r="G17" s="76" t="s">
        <v>69</v>
      </c>
      <c r="H17" s="83">
        <v>0</v>
      </c>
      <c r="I17" s="84">
        <v>0</v>
      </c>
      <c r="J17" s="84">
        <v>0</v>
      </c>
      <c r="K17" s="84">
        <v>0</v>
      </c>
      <c r="L17" s="84">
        <v>0</v>
      </c>
      <c r="M17" s="83">
        <v>0</v>
      </c>
      <c r="N17" s="83">
        <f t="shared" si="1"/>
        <v>0</v>
      </c>
    </row>
    <row r="18" spans="1:14" s="2" customFormat="1" ht="31.5" x14ac:dyDescent="0.2">
      <c r="A18" s="92" t="s">
        <v>24</v>
      </c>
      <c r="B18" s="45" t="s">
        <v>38</v>
      </c>
      <c r="C18" s="160"/>
      <c r="D18" s="94">
        <v>557</v>
      </c>
      <c r="E18" s="76" t="s">
        <v>99</v>
      </c>
      <c r="F18" s="76" t="s">
        <v>170</v>
      </c>
      <c r="G18" s="76" t="s">
        <v>69</v>
      </c>
      <c r="H18" s="83">
        <v>0</v>
      </c>
      <c r="I18" s="84">
        <v>0</v>
      </c>
      <c r="J18" s="84">
        <v>0</v>
      </c>
      <c r="K18" s="84">
        <v>0</v>
      </c>
      <c r="L18" s="84">
        <v>0</v>
      </c>
      <c r="M18" s="83">
        <v>0</v>
      </c>
      <c r="N18" s="83">
        <f t="shared" si="1"/>
        <v>0</v>
      </c>
    </row>
    <row r="19" spans="1:14" s="2" customFormat="1" ht="32.25" customHeight="1" x14ac:dyDescent="0.2">
      <c r="A19" s="92" t="s">
        <v>163</v>
      </c>
      <c r="B19" s="45" t="s">
        <v>39</v>
      </c>
      <c r="C19" s="160"/>
      <c r="D19" s="94">
        <v>557</v>
      </c>
      <c r="E19" s="76" t="s">
        <v>99</v>
      </c>
      <c r="F19" s="76" t="s">
        <v>170</v>
      </c>
      <c r="G19" s="76" t="s">
        <v>69</v>
      </c>
      <c r="H19" s="83">
        <v>0</v>
      </c>
      <c r="I19" s="84">
        <v>0</v>
      </c>
      <c r="J19" s="84">
        <v>0</v>
      </c>
      <c r="K19" s="84">
        <v>0</v>
      </c>
      <c r="L19" s="84">
        <v>0</v>
      </c>
      <c r="M19" s="83">
        <v>0</v>
      </c>
      <c r="N19" s="83">
        <f t="shared" si="1"/>
        <v>0</v>
      </c>
    </row>
    <row r="20" spans="1:14" s="2" customFormat="1" ht="31.5" x14ac:dyDescent="0.2">
      <c r="A20" s="92" t="s">
        <v>164</v>
      </c>
      <c r="B20" s="45" t="s">
        <v>40</v>
      </c>
      <c r="C20" s="160"/>
      <c r="D20" s="94">
        <v>557</v>
      </c>
      <c r="E20" s="76" t="s">
        <v>99</v>
      </c>
      <c r="F20" s="76" t="s">
        <v>170</v>
      </c>
      <c r="G20" s="76" t="s">
        <v>69</v>
      </c>
      <c r="H20" s="83">
        <v>0</v>
      </c>
      <c r="I20" s="84">
        <v>0</v>
      </c>
      <c r="J20" s="84">
        <v>0</v>
      </c>
      <c r="K20" s="84">
        <v>0</v>
      </c>
      <c r="L20" s="84">
        <v>0</v>
      </c>
      <c r="M20" s="83">
        <v>0</v>
      </c>
      <c r="N20" s="83">
        <f t="shared" si="1"/>
        <v>0</v>
      </c>
    </row>
    <row r="21" spans="1:14" s="2" customFormat="1" ht="31.5" x14ac:dyDescent="0.2">
      <c r="A21" s="93" t="s">
        <v>165</v>
      </c>
      <c r="B21" s="45" t="s">
        <v>121</v>
      </c>
      <c r="C21" s="160"/>
      <c r="D21" s="94">
        <v>557</v>
      </c>
      <c r="E21" s="76" t="s">
        <v>71</v>
      </c>
      <c r="F21" s="76" t="s">
        <v>122</v>
      </c>
      <c r="G21" s="76" t="s">
        <v>73</v>
      </c>
      <c r="H21" s="83">
        <v>1873.828</v>
      </c>
      <c r="I21" s="84">
        <v>3351.35</v>
      </c>
      <c r="J21" s="84">
        <v>4857.84</v>
      </c>
      <c r="K21" s="84">
        <v>5531.76</v>
      </c>
      <c r="L21" s="84">
        <v>5531.76</v>
      </c>
      <c r="M21" s="83">
        <v>5531.76</v>
      </c>
      <c r="N21" s="83">
        <f>SUM(H21:M21)</f>
        <v>26678.298000000003</v>
      </c>
    </row>
    <row r="22" spans="1:14" s="2" customFormat="1" ht="31.5" customHeight="1" x14ac:dyDescent="0.2">
      <c r="A22" s="138" t="s">
        <v>166</v>
      </c>
      <c r="B22" s="140" t="s">
        <v>133</v>
      </c>
      <c r="C22" s="160"/>
      <c r="D22" s="94">
        <v>557</v>
      </c>
      <c r="E22" s="76" t="s">
        <v>78</v>
      </c>
      <c r="F22" s="76" t="s">
        <v>122</v>
      </c>
      <c r="G22" s="76" t="s">
        <v>82</v>
      </c>
      <c r="H22" s="83">
        <v>126.172</v>
      </c>
      <c r="I22" s="84">
        <f>200+866.32</f>
        <v>1066.3200000000002</v>
      </c>
      <c r="J22" s="84">
        <v>391.06058999999999</v>
      </c>
      <c r="K22" s="84">
        <v>0</v>
      </c>
      <c r="L22" s="84">
        <v>0</v>
      </c>
      <c r="M22" s="83">
        <v>0</v>
      </c>
      <c r="N22" s="83">
        <f>SUM(H22:M22)</f>
        <v>1583.5525900000002</v>
      </c>
    </row>
    <row r="23" spans="1:14" s="2" customFormat="1" ht="15.75" x14ac:dyDescent="0.2">
      <c r="A23" s="139"/>
      <c r="B23" s="141"/>
      <c r="C23" s="160"/>
      <c r="D23" s="108">
        <v>557</v>
      </c>
      <c r="E23" s="76" t="s">
        <v>78</v>
      </c>
      <c r="F23" s="76" t="s">
        <v>122</v>
      </c>
      <c r="G23" s="76" t="s">
        <v>73</v>
      </c>
      <c r="H23" s="83">
        <v>0</v>
      </c>
      <c r="I23" s="84">
        <v>0</v>
      </c>
      <c r="J23" s="84">
        <v>3003.2010300000002</v>
      </c>
      <c r="K23" s="84">
        <v>2360.96</v>
      </c>
      <c r="L23" s="84">
        <v>2360.96</v>
      </c>
      <c r="M23" s="83">
        <v>2360.96</v>
      </c>
      <c r="N23" s="83">
        <f>SUM(H23:M23)</f>
        <v>10086.081030000001</v>
      </c>
    </row>
    <row r="24" spans="1:14" s="2" customFormat="1" ht="31.5" x14ac:dyDescent="0.2">
      <c r="A24" s="93" t="s">
        <v>167</v>
      </c>
      <c r="B24" s="45" t="s">
        <v>144</v>
      </c>
      <c r="C24" s="161"/>
      <c r="D24" s="94">
        <v>557</v>
      </c>
      <c r="E24" s="76" t="s">
        <v>78</v>
      </c>
      <c r="F24" s="76" t="s">
        <v>120</v>
      </c>
      <c r="G24" s="76" t="s">
        <v>82</v>
      </c>
      <c r="H24" s="83">
        <v>5652.5</v>
      </c>
      <c r="I24" s="84">
        <v>100</v>
      </c>
      <c r="J24" s="84">
        <v>100</v>
      </c>
      <c r="K24" s="84">
        <v>100</v>
      </c>
      <c r="L24" s="84">
        <v>100</v>
      </c>
      <c r="M24" s="83">
        <v>0</v>
      </c>
      <c r="N24" s="83">
        <f t="shared" si="1"/>
        <v>6052.5</v>
      </c>
    </row>
    <row r="25" spans="1:14" s="2" customFormat="1" ht="15.75" x14ac:dyDescent="0.2">
      <c r="A25" s="19"/>
      <c r="B25" s="17"/>
      <c r="C25" s="17"/>
      <c r="D25" s="17"/>
      <c r="E25" s="17"/>
      <c r="F25" s="17"/>
      <c r="G25" s="17"/>
      <c r="H25" s="13"/>
      <c r="I25" s="15"/>
      <c r="J25" s="16"/>
      <c r="K25" s="16"/>
      <c r="L25" s="16"/>
      <c r="M25" s="16"/>
      <c r="N25" s="47"/>
    </row>
    <row r="26" spans="1:14" s="2" customFormat="1" ht="15.75" x14ac:dyDescent="0.2">
      <c r="A26" s="19"/>
      <c r="B26" s="17"/>
      <c r="C26" s="17"/>
      <c r="D26" s="17"/>
      <c r="E26" s="17"/>
      <c r="F26" s="17"/>
      <c r="G26" s="17"/>
      <c r="H26" s="13"/>
      <c r="I26" s="15"/>
      <c r="J26" s="16"/>
      <c r="K26" s="16"/>
      <c r="L26" s="16"/>
      <c r="M26" s="16"/>
      <c r="N26" s="47"/>
    </row>
    <row r="27" spans="1:14" s="2" customFormat="1" ht="15.75" x14ac:dyDescent="0.2">
      <c r="A27" s="19"/>
      <c r="B27" s="17"/>
      <c r="C27" s="17"/>
      <c r="D27" s="17"/>
      <c r="E27" s="17"/>
      <c r="F27" s="17"/>
      <c r="G27" s="17"/>
      <c r="H27" s="13"/>
      <c r="I27" s="15"/>
      <c r="J27" s="16"/>
      <c r="K27" s="16"/>
      <c r="L27" s="16"/>
      <c r="M27" s="16"/>
      <c r="N27" s="47"/>
    </row>
    <row r="28" spans="1:14" s="2" customFormat="1" ht="15.75" x14ac:dyDescent="0.2">
      <c r="A28" s="19"/>
      <c r="B28" s="17"/>
      <c r="C28" s="17"/>
      <c r="D28" s="17"/>
      <c r="E28" s="17"/>
      <c r="F28" s="17"/>
      <c r="G28" s="17"/>
      <c r="H28" s="13"/>
      <c r="I28" s="15"/>
      <c r="J28" s="16"/>
      <c r="K28" s="16"/>
      <c r="L28" s="16"/>
      <c r="M28" s="16"/>
      <c r="N28" s="47"/>
    </row>
    <row r="29" spans="1:14" s="2" customFormat="1" ht="15.75" x14ac:dyDescent="0.2">
      <c r="A29" s="19"/>
      <c r="B29" s="17"/>
      <c r="C29" s="17"/>
      <c r="D29" s="17"/>
      <c r="E29" s="17"/>
      <c r="F29" s="17"/>
      <c r="G29" s="17"/>
      <c r="H29" s="13"/>
      <c r="I29" s="15"/>
      <c r="J29" s="16"/>
      <c r="K29" s="16"/>
      <c r="L29" s="16"/>
      <c r="M29" s="16"/>
      <c r="N29" s="47"/>
    </row>
    <row r="30" spans="1:14" s="2" customFormat="1" ht="27.75" customHeight="1" x14ac:dyDescent="0.2">
      <c r="A30" s="19"/>
      <c r="B30" s="17"/>
      <c r="C30" s="17"/>
      <c r="D30" s="17"/>
      <c r="E30" s="17"/>
      <c r="F30" s="17"/>
      <c r="G30" s="17"/>
      <c r="H30" s="13"/>
      <c r="I30" s="15"/>
      <c r="J30" s="16"/>
      <c r="K30" s="16"/>
      <c r="L30" s="16"/>
      <c r="M30" s="16"/>
      <c r="N30" s="47"/>
    </row>
    <row r="31" spans="1:14" s="2" customFormat="1" ht="15.75" x14ac:dyDescent="0.2">
      <c r="A31" s="19"/>
      <c r="B31" s="18"/>
      <c r="C31" s="17"/>
      <c r="D31" s="17"/>
      <c r="E31" s="17"/>
      <c r="F31" s="17"/>
      <c r="G31" s="17"/>
      <c r="H31" s="13"/>
      <c r="I31" s="15"/>
      <c r="J31" s="14"/>
      <c r="K31" s="14"/>
      <c r="L31" s="14"/>
      <c r="M31" s="14"/>
      <c r="N31" s="47"/>
    </row>
    <row r="32" spans="1:14" s="2" customFormat="1" ht="15.75" x14ac:dyDescent="0.2">
      <c r="A32" s="19"/>
      <c r="B32" s="18"/>
      <c r="C32" s="17"/>
      <c r="D32" s="17"/>
      <c r="E32" s="17"/>
      <c r="F32" s="17"/>
      <c r="G32" s="17"/>
      <c r="H32" s="14"/>
      <c r="I32" s="14"/>
      <c r="J32" s="14"/>
      <c r="K32" s="14"/>
      <c r="L32" s="14"/>
      <c r="M32" s="14"/>
      <c r="N32" s="47"/>
    </row>
    <row r="33" spans="1:14" s="2" customFormat="1" ht="15.75" x14ac:dyDescent="0.2">
      <c r="A33" s="19"/>
      <c r="B33" s="17"/>
      <c r="C33" s="17"/>
      <c r="D33" s="17"/>
      <c r="E33" s="17"/>
      <c r="F33" s="17"/>
      <c r="G33" s="17"/>
      <c r="H33" s="13"/>
      <c r="I33" s="15"/>
      <c r="J33" s="16"/>
      <c r="K33" s="16"/>
      <c r="L33" s="16"/>
      <c r="M33" s="16"/>
      <c r="N33" s="47"/>
    </row>
    <row r="34" spans="1:14" s="2" customFormat="1" ht="15.75" x14ac:dyDescent="0.2">
      <c r="A34" s="19"/>
      <c r="B34" s="17"/>
      <c r="C34" s="17"/>
      <c r="D34" s="17"/>
      <c r="E34" s="17"/>
      <c r="F34" s="17"/>
      <c r="G34" s="17"/>
      <c r="H34" s="13"/>
      <c r="I34" s="15"/>
      <c r="J34" s="16"/>
      <c r="K34" s="16"/>
      <c r="L34" s="16"/>
      <c r="M34" s="16"/>
      <c r="N34" s="47"/>
    </row>
    <row r="35" spans="1:14" s="2" customFormat="1" ht="15.75" x14ac:dyDescent="0.2">
      <c r="A35" s="19"/>
      <c r="B35" s="18"/>
      <c r="C35" s="17"/>
      <c r="D35" s="17"/>
      <c r="E35" s="17"/>
      <c r="F35" s="17"/>
      <c r="G35" s="17"/>
      <c r="H35" s="14"/>
      <c r="I35" s="14"/>
      <c r="J35" s="14"/>
      <c r="K35" s="14"/>
      <c r="L35" s="14"/>
      <c r="M35" s="14"/>
      <c r="N35" s="47"/>
    </row>
    <row r="36" spans="1:14" s="2" customFormat="1" ht="27.75" customHeight="1" x14ac:dyDescent="0.2">
      <c r="A36" s="19"/>
      <c r="B36" s="17"/>
      <c r="C36" s="17"/>
      <c r="D36" s="17"/>
      <c r="E36" s="17"/>
      <c r="F36" s="17"/>
      <c r="G36" s="17"/>
      <c r="H36" s="13"/>
      <c r="I36" s="15"/>
      <c r="J36" s="16"/>
      <c r="K36" s="16"/>
      <c r="L36" s="16"/>
      <c r="M36" s="16"/>
      <c r="N36" s="47"/>
    </row>
    <row r="37" spans="1:14" s="2" customFormat="1" ht="24" customHeight="1" x14ac:dyDescent="0.2">
      <c r="A37" s="19"/>
      <c r="B37" s="17"/>
      <c r="C37" s="17"/>
      <c r="D37" s="17"/>
      <c r="E37" s="17"/>
      <c r="F37" s="17"/>
      <c r="G37" s="17"/>
      <c r="H37" s="13"/>
      <c r="I37" s="15"/>
      <c r="J37" s="16"/>
      <c r="K37" s="16"/>
      <c r="L37" s="16"/>
      <c r="M37" s="16"/>
      <c r="N37" s="47"/>
    </row>
    <row r="38" spans="1:14" s="2" customFormat="1" ht="27" customHeight="1" x14ac:dyDescent="0.2">
      <c r="A38" s="19"/>
      <c r="B38" s="17"/>
      <c r="C38" s="17"/>
      <c r="D38" s="17"/>
      <c r="E38" s="17"/>
      <c r="F38" s="17"/>
      <c r="G38" s="17"/>
      <c r="H38" s="13"/>
      <c r="I38" s="15"/>
      <c r="J38" s="16"/>
      <c r="K38" s="16"/>
      <c r="L38" s="16"/>
      <c r="M38" s="16"/>
      <c r="N38" s="47"/>
    </row>
    <row r="39" spans="1:14" s="2" customFormat="1" ht="15.75" x14ac:dyDescent="0.2">
      <c r="A39" s="19"/>
      <c r="B39" s="18"/>
      <c r="C39" s="17"/>
      <c r="D39" s="17"/>
      <c r="E39" s="17"/>
      <c r="F39" s="17"/>
      <c r="G39" s="17"/>
      <c r="H39" s="14"/>
      <c r="I39" s="14"/>
      <c r="J39" s="14"/>
      <c r="K39" s="14"/>
      <c r="L39" s="14"/>
      <c r="M39" s="14"/>
      <c r="N39" s="47"/>
    </row>
    <row r="40" spans="1:14" s="2" customFormat="1" ht="15.75" x14ac:dyDescent="0.2">
      <c r="A40" s="19"/>
      <c r="B40" s="17"/>
      <c r="C40" s="17"/>
      <c r="D40" s="17"/>
      <c r="E40" s="17"/>
      <c r="F40" s="17"/>
      <c r="G40" s="17"/>
      <c r="H40" s="13"/>
      <c r="I40" s="15"/>
      <c r="J40" s="16"/>
      <c r="K40" s="16"/>
      <c r="L40" s="16"/>
      <c r="M40" s="16"/>
      <c r="N40" s="47"/>
    </row>
    <row r="41" spans="1:14" s="2" customFormat="1" ht="15.75" x14ac:dyDescent="0.2">
      <c r="A41" s="19"/>
      <c r="B41" s="17"/>
      <c r="C41" s="17"/>
      <c r="D41" s="17"/>
      <c r="E41" s="17"/>
      <c r="F41" s="17"/>
      <c r="G41" s="17"/>
      <c r="H41" s="13"/>
      <c r="I41" s="15"/>
      <c r="J41" s="16"/>
      <c r="K41" s="16"/>
      <c r="L41" s="16"/>
      <c r="M41" s="16"/>
      <c r="N41" s="47"/>
    </row>
    <row r="42" spans="1:14" s="2" customFormat="1" ht="24" customHeight="1" x14ac:dyDescent="0.2">
      <c r="A42" s="19"/>
      <c r="B42" s="17"/>
      <c r="C42" s="17"/>
      <c r="D42" s="17"/>
      <c r="E42" s="17"/>
      <c r="F42" s="17"/>
      <c r="G42" s="17"/>
      <c r="H42" s="13"/>
      <c r="I42" s="15"/>
      <c r="J42" s="16"/>
      <c r="K42" s="16"/>
      <c r="L42" s="16"/>
      <c r="M42" s="16"/>
      <c r="N42" s="47"/>
    </row>
    <row r="43" spans="1:14" s="2" customFormat="1" ht="15.75" x14ac:dyDescent="0.2">
      <c r="A43" s="19"/>
      <c r="B43" s="18"/>
      <c r="C43" s="17"/>
      <c r="D43" s="17"/>
      <c r="E43" s="17"/>
      <c r="F43" s="17"/>
      <c r="G43" s="17"/>
      <c r="H43" s="13"/>
      <c r="I43" s="15"/>
      <c r="J43" s="14"/>
      <c r="K43" s="14"/>
      <c r="L43" s="14"/>
      <c r="M43" s="14"/>
      <c r="N43" s="47"/>
    </row>
    <row r="44" spans="1:14" s="2" customFormat="1" ht="15.75" x14ac:dyDescent="0.2">
      <c r="A44" s="19"/>
      <c r="B44" s="18"/>
      <c r="C44" s="17"/>
      <c r="D44" s="17"/>
      <c r="E44" s="17"/>
      <c r="F44" s="17"/>
      <c r="G44" s="17"/>
      <c r="H44" s="13"/>
      <c r="I44" s="15"/>
      <c r="J44" s="14"/>
      <c r="K44" s="14"/>
      <c r="L44" s="14"/>
      <c r="M44" s="14"/>
      <c r="N44" s="47"/>
    </row>
    <row r="45" spans="1:14" s="2" customFormat="1" ht="15.75" x14ac:dyDescent="0.2">
      <c r="A45" s="19"/>
      <c r="B45" s="18"/>
      <c r="C45" s="17"/>
      <c r="D45" s="17"/>
      <c r="E45" s="17"/>
      <c r="F45" s="17"/>
      <c r="G45" s="17"/>
      <c r="H45" s="14"/>
      <c r="I45" s="14"/>
      <c r="J45" s="14"/>
      <c r="K45" s="14"/>
      <c r="L45" s="14"/>
      <c r="M45" s="14"/>
      <c r="N45" s="47"/>
    </row>
    <row r="46" spans="1:14" s="2" customFormat="1" ht="15.75" x14ac:dyDescent="0.2">
      <c r="A46" s="19"/>
      <c r="B46" s="17"/>
      <c r="C46" s="17"/>
      <c r="D46" s="17"/>
      <c r="E46" s="17"/>
      <c r="F46" s="17"/>
      <c r="G46" s="17"/>
      <c r="H46" s="13"/>
      <c r="I46" s="15"/>
      <c r="J46" s="16"/>
      <c r="K46" s="16"/>
      <c r="L46" s="16"/>
      <c r="M46" s="16"/>
      <c r="N46" s="47"/>
    </row>
    <row r="47" spans="1:14" s="2" customFormat="1" ht="15.75" x14ac:dyDescent="0.2">
      <c r="A47" s="19"/>
      <c r="B47" s="17"/>
      <c r="C47" s="17"/>
      <c r="D47" s="17"/>
      <c r="E47" s="17"/>
      <c r="F47" s="17"/>
      <c r="G47" s="17"/>
      <c r="H47" s="13"/>
      <c r="I47" s="15"/>
      <c r="J47" s="16"/>
      <c r="K47" s="16"/>
      <c r="L47" s="16"/>
      <c r="M47" s="16"/>
      <c r="N47" s="47"/>
    </row>
    <row r="48" spans="1:14" s="2" customFormat="1" ht="15.75" x14ac:dyDescent="0.2">
      <c r="A48" s="19"/>
      <c r="B48" s="17"/>
      <c r="C48" s="17"/>
      <c r="D48" s="17"/>
      <c r="E48" s="17"/>
      <c r="F48" s="17"/>
      <c r="G48" s="17"/>
      <c r="H48" s="13"/>
      <c r="I48" s="15"/>
      <c r="J48" s="16"/>
      <c r="K48" s="16"/>
      <c r="L48" s="16"/>
      <c r="M48" s="16"/>
      <c r="N48" s="47"/>
    </row>
    <row r="49" spans="1:14" s="2" customFormat="1" ht="15.75" x14ac:dyDescent="0.2">
      <c r="A49" s="19"/>
      <c r="B49" s="17"/>
      <c r="C49" s="17"/>
      <c r="D49" s="17"/>
      <c r="E49" s="17"/>
      <c r="F49" s="17"/>
      <c r="G49" s="17"/>
      <c r="H49" s="13"/>
      <c r="I49" s="15"/>
      <c r="J49" s="16"/>
      <c r="K49" s="16"/>
      <c r="L49" s="16"/>
      <c r="M49" s="16"/>
      <c r="N49" s="47"/>
    </row>
    <row r="50" spans="1:14" s="2" customFormat="1" ht="15.75" x14ac:dyDescent="0.2">
      <c r="A50" s="19"/>
      <c r="B50" s="17"/>
      <c r="C50" s="17"/>
      <c r="D50" s="17"/>
      <c r="E50" s="17"/>
      <c r="F50" s="17"/>
      <c r="G50" s="17"/>
      <c r="H50" s="13"/>
      <c r="I50" s="15"/>
      <c r="J50" s="16"/>
      <c r="K50" s="16"/>
      <c r="L50" s="16"/>
      <c r="M50" s="16"/>
      <c r="N50" s="47"/>
    </row>
    <row r="51" spans="1:14" s="2" customFormat="1" ht="15.75" x14ac:dyDescent="0.2">
      <c r="A51" s="19"/>
      <c r="B51" s="17"/>
      <c r="C51" s="17"/>
      <c r="D51" s="17"/>
      <c r="E51" s="17"/>
      <c r="F51" s="17"/>
      <c r="G51" s="17"/>
      <c r="H51" s="13"/>
      <c r="I51" s="15"/>
      <c r="J51" s="16"/>
      <c r="K51" s="16"/>
      <c r="L51" s="16"/>
      <c r="M51" s="16"/>
      <c r="N51" s="47"/>
    </row>
    <row r="52" spans="1:14" s="2" customFormat="1" ht="15.75" x14ac:dyDescent="0.2">
      <c r="A52" s="19"/>
      <c r="B52" s="17"/>
      <c r="C52" s="17"/>
      <c r="D52" s="17"/>
      <c r="E52" s="17"/>
      <c r="F52" s="17"/>
      <c r="G52" s="17"/>
      <c r="H52" s="13"/>
      <c r="I52" s="15"/>
      <c r="J52" s="16"/>
      <c r="K52" s="16"/>
      <c r="L52" s="16"/>
      <c r="M52" s="16"/>
      <c r="N52" s="47"/>
    </row>
    <row r="53" spans="1:14" s="2" customFormat="1" ht="48.75" customHeight="1" x14ac:dyDescent="0.2">
      <c r="A53" s="19"/>
      <c r="B53" s="17"/>
      <c r="C53" s="17"/>
      <c r="D53" s="17"/>
      <c r="E53" s="17"/>
      <c r="F53" s="17"/>
      <c r="G53" s="17"/>
      <c r="H53" s="13"/>
      <c r="I53" s="15"/>
      <c r="J53" s="16"/>
      <c r="K53" s="16"/>
      <c r="L53" s="16"/>
      <c r="M53" s="16"/>
      <c r="N53" s="47"/>
    </row>
    <row r="54" spans="1:14" s="2" customFormat="1" ht="15.75" x14ac:dyDescent="0.2">
      <c r="A54" s="19"/>
      <c r="B54" s="18"/>
      <c r="C54" s="17"/>
      <c r="D54" s="17"/>
      <c r="E54" s="17"/>
      <c r="F54" s="17"/>
      <c r="G54" s="17"/>
      <c r="H54" s="14"/>
      <c r="I54" s="14"/>
      <c r="J54" s="14"/>
      <c r="K54" s="14"/>
      <c r="L54" s="14"/>
      <c r="M54" s="14"/>
      <c r="N54" s="47"/>
    </row>
    <row r="55" spans="1:14" s="2" customFormat="1" ht="15.75" x14ac:dyDescent="0.2">
      <c r="A55" s="19"/>
      <c r="B55" s="17"/>
      <c r="C55" s="17"/>
      <c r="D55" s="17"/>
      <c r="E55" s="17"/>
      <c r="F55" s="17"/>
      <c r="G55" s="17"/>
      <c r="H55" s="13"/>
      <c r="I55" s="15"/>
      <c r="J55" s="16"/>
      <c r="K55" s="16"/>
      <c r="L55" s="16"/>
      <c r="M55" s="16"/>
      <c r="N55" s="47"/>
    </row>
    <row r="56" spans="1:14" s="2" customFormat="1" ht="15.75" x14ac:dyDescent="0.2">
      <c r="A56" s="19"/>
      <c r="B56" s="17"/>
      <c r="C56" s="17"/>
      <c r="D56" s="17"/>
      <c r="E56" s="17"/>
      <c r="F56" s="17"/>
      <c r="G56" s="17"/>
      <c r="H56" s="13"/>
      <c r="I56" s="15"/>
      <c r="J56" s="16"/>
      <c r="K56" s="16"/>
      <c r="L56" s="16"/>
      <c r="M56" s="16"/>
      <c r="N56" s="47"/>
    </row>
    <row r="57" spans="1:14" s="2" customFormat="1" ht="15.75" x14ac:dyDescent="0.2">
      <c r="A57" s="19"/>
      <c r="B57" s="17"/>
      <c r="C57" s="17"/>
      <c r="D57" s="17"/>
      <c r="E57" s="17"/>
      <c r="F57" s="17"/>
      <c r="G57" s="17"/>
      <c r="H57" s="13"/>
      <c r="I57" s="15"/>
      <c r="J57" s="16"/>
      <c r="K57" s="16"/>
      <c r="L57" s="16"/>
      <c r="M57" s="16"/>
      <c r="N57" s="47"/>
    </row>
    <row r="58" spans="1:14" s="2" customFormat="1" ht="34.5" customHeight="1" x14ac:dyDescent="0.2">
      <c r="A58" s="19"/>
      <c r="B58" s="17"/>
      <c r="C58" s="17"/>
      <c r="D58" s="17"/>
      <c r="E58" s="17"/>
      <c r="F58" s="17"/>
      <c r="G58" s="17"/>
      <c r="H58" s="13"/>
      <c r="I58" s="15"/>
      <c r="J58" s="16"/>
      <c r="K58" s="16"/>
      <c r="L58" s="16"/>
      <c r="M58" s="16"/>
      <c r="N58" s="47"/>
    </row>
    <row r="59" spans="1:14" s="2" customFormat="1" ht="15.75" x14ac:dyDescent="0.2">
      <c r="A59" s="19"/>
      <c r="B59" s="17"/>
      <c r="C59" s="17"/>
      <c r="D59" s="17"/>
      <c r="E59" s="17"/>
      <c r="F59" s="17"/>
      <c r="G59" s="17"/>
      <c r="H59" s="13"/>
      <c r="I59" s="15"/>
      <c r="J59" s="16"/>
      <c r="K59" s="16"/>
      <c r="L59" s="16"/>
      <c r="M59" s="16"/>
      <c r="N59" s="47"/>
    </row>
    <row r="60" spans="1:14" s="2" customFormat="1" ht="15.75" x14ac:dyDescent="0.2">
      <c r="A60" s="19"/>
      <c r="B60" s="17"/>
      <c r="C60" s="17"/>
      <c r="D60" s="17"/>
      <c r="E60" s="17"/>
      <c r="F60" s="17"/>
      <c r="G60" s="17"/>
      <c r="H60" s="13"/>
      <c r="I60" s="15"/>
      <c r="J60" s="16"/>
      <c r="K60" s="16"/>
      <c r="L60" s="16"/>
      <c r="M60" s="16"/>
      <c r="N60" s="47"/>
    </row>
    <row r="61" spans="1:14" s="2" customFormat="1" ht="26.25" customHeight="1" x14ac:dyDescent="0.2">
      <c r="A61" s="19"/>
      <c r="B61" s="17"/>
      <c r="C61" s="17"/>
      <c r="D61" s="17"/>
      <c r="E61" s="17"/>
      <c r="F61" s="17"/>
      <c r="G61" s="17"/>
      <c r="H61" s="13"/>
      <c r="I61" s="15"/>
      <c r="J61" s="16"/>
      <c r="K61" s="16"/>
      <c r="L61" s="16"/>
      <c r="M61" s="16"/>
      <c r="N61" s="47"/>
    </row>
    <row r="62" spans="1:14" s="2" customFormat="1" ht="27" customHeight="1" x14ac:dyDescent="0.2">
      <c r="A62" s="19"/>
      <c r="B62" s="17"/>
      <c r="C62" s="17"/>
      <c r="D62" s="17"/>
      <c r="E62" s="17"/>
      <c r="F62" s="17"/>
      <c r="G62" s="17"/>
      <c r="H62" s="13"/>
      <c r="I62" s="15"/>
      <c r="J62" s="16"/>
      <c r="K62" s="16"/>
      <c r="L62" s="16"/>
      <c r="M62" s="16"/>
      <c r="N62" s="47"/>
    </row>
    <row r="63" spans="1:14" s="2" customFormat="1" ht="26.25" customHeight="1" x14ac:dyDescent="0.2">
      <c r="A63" s="19"/>
      <c r="B63" s="17"/>
      <c r="C63" s="17"/>
      <c r="D63" s="17"/>
      <c r="E63" s="17"/>
      <c r="F63" s="17"/>
      <c r="G63" s="17"/>
      <c r="H63" s="13"/>
      <c r="I63" s="15"/>
      <c r="J63" s="16"/>
      <c r="K63" s="16"/>
      <c r="L63" s="16"/>
      <c r="M63" s="16"/>
      <c r="N63" s="47"/>
    </row>
    <row r="64" spans="1:14" s="2" customFormat="1" ht="24.75" customHeight="1" x14ac:dyDescent="0.2">
      <c r="A64" s="19"/>
      <c r="B64" s="17"/>
      <c r="C64" s="17"/>
      <c r="D64" s="17"/>
      <c r="E64" s="17"/>
      <c r="F64" s="17"/>
      <c r="G64" s="17"/>
      <c r="H64" s="13"/>
      <c r="I64" s="15"/>
      <c r="J64" s="16"/>
      <c r="K64" s="16"/>
      <c r="L64" s="16"/>
      <c r="M64" s="16"/>
      <c r="N64" s="47"/>
    </row>
    <row r="65" spans="1:14" s="2" customFormat="1" ht="26.25" customHeight="1" x14ac:dyDescent="0.2">
      <c r="A65" s="19"/>
      <c r="B65" s="17"/>
      <c r="C65" s="17"/>
      <c r="D65" s="17"/>
      <c r="E65" s="17"/>
      <c r="F65" s="17"/>
      <c r="G65" s="17"/>
      <c r="H65" s="13"/>
      <c r="I65" s="15"/>
      <c r="J65" s="16"/>
      <c r="K65" s="16"/>
      <c r="L65" s="16"/>
      <c r="M65" s="16"/>
      <c r="N65" s="47"/>
    </row>
    <row r="66" spans="1:14" s="2" customFormat="1" ht="50.25" customHeight="1" x14ac:dyDescent="0.2">
      <c r="A66" s="19"/>
      <c r="B66" s="17"/>
      <c r="C66" s="17"/>
      <c r="D66" s="17"/>
      <c r="E66" s="17"/>
      <c r="F66" s="17"/>
      <c r="G66" s="17"/>
      <c r="H66" s="13"/>
      <c r="I66" s="15"/>
      <c r="J66" s="16"/>
      <c r="K66" s="16"/>
      <c r="L66" s="16"/>
      <c r="M66" s="16"/>
      <c r="N66" s="47"/>
    </row>
    <row r="67" spans="1:14" s="2" customFormat="1" ht="21.75" customHeight="1" x14ac:dyDescent="0.2">
      <c r="A67" s="19"/>
      <c r="B67" s="17"/>
      <c r="C67" s="17"/>
      <c r="D67" s="17"/>
      <c r="E67" s="17"/>
      <c r="F67" s="17"/>
      <c r="G67" s="17"/>
      <c r="H67" s="13"/>
      <c r="I67" s="15"/>
      <c r="J67" s="16"/>
      <c r="K67" s="16"/>
      <c r="L67" s="16"/>
      <c r="M67" s="16"/>
      <c r="N67" s="47"/>
    </row>
    <row r="68" spans="1:14" s="2" customFormat="1" ht="15.75" x14ac:dyDescent="0.2">
      <c r="A68" s="19"/>
      <c r="B68" s="18"/>
      <c r="C68" s="17"/>
      <c r="D68" s="17"/>
      <c r="E68" s="17"/>
      <c r="F68" s="17"/>
      <c r="G68" s="17"/>
      <c r="H68" s="14"/>
      <c r="I68" s="14"/>
      <c r="J68" s="14"/>
      <c r="K68" s="14"/>
      <c r="L68" s="14"/>
      <c r="M68" s="14"/>
      <c r="N68" s="47"/>
    </row>
    <row r="69" spans="1:14" s="2" customFormat="1" ht="15.75" x14ac:dyDescent="0.2">
      <c r="A69" s="20"/>
      <c r="B69" s="17"/>
      <c r="C69" s="17"/>
      <c r="D69" s="17"/>
      <c r="E69" s="17"/>
      <c r="F69" s="17"/>
      <c r="G69" s="17"/>
      <c r="H69" s="13"/>
      <c r="I69" s="15"/>
      <c r="J69" s="16"/>
      <c r="K69" s="16"/>
      <c r="L69" s="16"/>
      <c r="M69" s="16"/>
      <c r="N69" s="47"/>
    </row>
    <row r="70" spans="1:14" s="2" customFormat="1" ht="15.75" x14ac:dyDescent="0.2">
      <c r="A70" s="20"/>
      <c r="B70" s="17"/>
      <c r="C70" s="17"/>
      <c r="D70" s="17"/>
      <c r="E70" s="17"/>
      <c r="F70" s="17"/>
      <c r="G70" s="17"/>
      <c r="H70" s="13"/>
      <c r="I70" s="15"/>
      <c r="J70" s="16"/>
      <c r="K70" s="16"/>
      <c r="L70" s="16"/>
      <c r="M70" s="16"/>
      <c r="N70" s="47"/>
    </row>
    <row r="71" spans="1:14" s="2" customFormat="1" ht="114.75" customHeight="1" x14ac:dyDescent="0.2">
      <c r="A71" s="20"/>
      <c r="B71" s="17"/>
      <c r="C71" s="17"/>
      <c r="D71" s="17"/>
      <c r="E71" s="17"/>
      <c r="F71" s="17"/>
      <c r="G71" s="17"/>
      <c r="H71" s="13"/>
      <c r="I71" s="15"/>
      <c r="J71" s="16"/>
      <c r="K71" s="16"/>
      <c r="L71" s="16"/>
      <c r="M71" s="16"/>
      <c r="N71" s="47"/>
    </row>
    <row r="72" spans="1:14" s="2" customFormat="1" ht="15.75" x14ac:dyDescent="0.2">
      <c r="A72" s="20"/>
      <c r="B72" s="17"/>
      <c r="C72" s="17"/>
      <c r="D72" s="17"/>
      <c r="E72" s="17"/>
      <c r="F72" s="17"/>
      <c r="G72" s="17"/>
      <c r="H72" s="13"/>
      <c r="I72" s="15"/>
      <c r="J72" s="16"/>
      <c r="K72" s="16"/>
      <c r="L72" s="16"/>
      <c r="M72" s="16"/>
      <c r="N72" s="47"/>
    </row>
    <row r="73" spans="1:14" s="2" customFormat="1" ht="26.25" customHeight="1" x14ac:dyDescent="0.25">
      <c r="A73" s="21"/>
      <c r="B73" s="22"/>
      <c r="C73" s="22"/>
      <c r="D73" s="22"/>
      <c r="E73" s="22"/>
      <c r="F73" s="22"/>
      <c r="G73" s="22"/>
      <c r="H73" s="23"/>
      <c r="I73" s="55"/>
      <c r="J73" s="55"/>
      <c r="K73" s="55"/>
      <c r="L73" s="55"/>
      <c r="M73" s="23"/>
      <c r="N73" s="47"/>
    </row>
    <row r="74" spans="1:14" s="2" customFormat="1" ht="51" customHeight="1" x14ac:dyDescent="0.25">
      <c r="A74" s="24"/>
      <c r="B74" s="25"/>
      <c r="C74" s="26"/>
      <c r="D74" s="26"/>
      <c r="E74" s="26"/>
      <c r="F74" s="26"/>
      <c r="G74" s="26"/>
      <c r="H74" s="27"/>
      <c r="I74" s="95"/>
      <c r="J74" s="56"/>
      <c r="K74" s="56"/>
      <c r="L74" s="56"/>
      <c r="M74" s="27"/>
      <c r="N74" s="47"/>
    </row>
    <row r="75" spans="1:14" s="2" customFormat="1" ht="176.25" customHeight="1" x14ac:dyDescent="0.2">
      <c r="A75" s="4"/>
      <c r="B75" s="9"/>
      <c r="C75" s="4"/>
      <c r="D75" s="4"/>
      <c r="E75" s="4"/>
      <c r="F75" s="4"/>
      <c r="G75" s="4"/>
      <c r="H75" s="13"/>
      <c r="I75" s="15"/>
      <c r="J75" s="16"/>
      <c r="K75" s="16"/>
      <c r="L75" s="16"/>
      <c r="M75" s="10"/>
      <c r="N75" s="47"/>
    </row>
    <row r="76" spans="1:14" s="2" customFormat="1" ht="170.25" customHeight="1" x14ac:dyDescent="0.2">
      <c r="A76" s="4"/>
      <c r="B76" s="9"/>
      <c r="C76" s="4"/>
      <c r="D76" s="4"/>
      <c r="E76" s="4"/>
      <c r="F76" s="4"/>
      <c r="G76" s="4"/>
      <c r="H76" s="13"/>
      <c r="I76" s="15"/>
      <c r="J76" s="13"/>
      <c r="K76" s="13"/>
      <c r="L76" s="13"/>
      <c r="M76" s="13"/>
      <c r="N76" s="47"/>
    </row>
    <row r="77" spans="1:14" s="2" customFormat="1" ht="15.75" x14ac:dyDescent="0.2">
      <c r="A77" s="4"/>
      <c r="B77" s="9"/>
      <c r="C77" s="4"/>
      <c r="D77" s="4"/>
      <c r="E77" s="4"/>
      <c r="F77" s="4"/>
      <c r="G77" s="4"/>
      <c r="H77" s="28"/>
      <c r="I77" s="57"/>
      <c r="J77" s="57"/>
      <c r="K77" s="57"/>
      <c r="L77" s="57"/>
      <c r="M77" s="28"/>
      <c r="N77" s="47"/>
    </row>
    <row r="78" spans="1:14" s="2" customFormat="1" ht="15.75" x14ac:dyDescent="0.2">
      <c r="A78" s="4"/>
      <c r="B78" s="9"/>
      <c r="C78" s="4"/>
      <c r="D78" s="4"/>
      <c r="E78" s="4"/>
      <c r="F78" s="4"/>
      <c r="G78" s="4"/>
      <c r="H78" s="13"/>
      <c r="I78" s="15"/>
      <c r="J78" s="57"/>
      <c r="K78" s="57"/>
      <c r="L78" s="57"/>
      <c r="M78" s="28"/>
      <c r="N78" s="47"/>
    </row>
    <row r="79" spans="1:14" s="2" customFormat="1" ht="15.75" x14ac:dyDescent="0.2">
      <c r="A79" s="4"/>
      <c r="B79" s="9"/>
      <c r="C79" s="4"/>
      <c r="D79" s="4"/>
      <c r="E79" s="4"/>
      <c r="F79" s="4"/>
      <c r="G79" s="4"/>
      <c r="H79" s="13"/>
      <c r="I79" s="15"/>
      <c r="J79" s="57"/>
      <c r="K79" s="57"/>
      <c r="L79" s="57"/>
      <c r="M79" s="28"/>
      <c r="N79" s="47"/>
    </row>
    <row r="80" spans="1:14" s="2" customFormat="1" ht="15.75" x14ac:dyDescent="0.2">
      <c r="A80" s="4"/>
      <c r="B80" s="9"/>
      <c r="C80" s="4"/>
      <c r="D80" s="4"/>
      <c r="E80" s="4"/>
      <c r="F80" s="4"/>
      <c r="G80" s="4"/>
      <c r="H80" s="13"/>
      <c r="I80" s="15"/>
      <c r="J80" s="57"/>
      <c r="K80" s="57"/>
      <c r="L80" s="57"/>
      <c r="M80" s="28"/>
      <c r="N80" s="47"/>
    </row>
    <row r="81" spans="1:14" s="2" customFormat="1" ht="23.25" customHeight="1" x14ac:dyDescent="0.2">
      <c r="A81" s="5"/>
      <c r="B81" s="5"/>
      <c r="C81" s="5"/>
      <c r="D81" s="5"/>
      <c r="E81" s="5"/>
      <c r="F81" s="5"/>
      <c r="G81" s="5"/>
      <c r="H81" s="12"/>
      <c r="I81" s="14"/>
      <c r="J81" s="14"/>
      <c r="K81" s="14"/>
      <c r="L81" s="14"/>
      <c r="M81" s="12"/>
      <c r="N81" s="47"/>
    </row>
    <row r="82" spans="1:14" s="2" customFormat="1" ht="98.25" customHeight="1" x14ac:dyDescent="0.2">
      <c r="A82" s="29"/>
      <c r="B82" s="9"/>
      <c r="C82" s="4"/>
      <c r="D82" s="4"/>
      <c r="E82" s="4"/>
      <c r="F82" s="4"/>
      <c r="G82" s="4"/>
      <c r="H82" s="13"/>
      <c r="I82" s="15"/>
      <c r="J82" s="16"/>
      <c r="K82" s="16"/>
      <c r="L82" s="16"/>
      <c r="M82" s="10"/>
      <c r="N82" s="47"/>
    </row>
    <row r="83" spans="1:14" s="2" customFormat="1" ht="15.75" x14ac:dyDescent="0.2">
      <c r="A83" s="4"/>
      <c r="B83" s="9"/>
      <c r="C83" s="4"/>
      <c r="D83" s="4"/>
      <c r="E83" s="4"/>
      <c r="F83" s="4"/>
      <c r="G83" s="4"/>
      <c r="H83" s="13"/>
      <c r="I83" s="15"/>
      <c r="J83" s="16"/>
      <c r="K83" s="16"/>
      <c r="L83" s="16"/>
      <c r="M83" s="10"/>
      <c r="N83" s="47"/>
    </row>
    <row r="84" spans="1:14" s="2" customFormat="1" ht="93" customHeight="1" x14ac:dyDescent="0.2">
      <c r="A84" s="4"/>
      <c r="B84" s="9"/>
      <c r="C84" s="4"/>
      <c r="D84" s="4"/>
      <c r="E84" s="4"/>
      <c r="F84" s="4"/>
      <c r="G84" s="4"/>
      <c r="H84" s="13"/>
      <c r="I84" s="15"/>
      <c r="J84" s="16"/>
      <c r="K84" s="16"/>
      <c r="L84" s="16"/>
      <c r="M84" s="10"/>
      <c r="N84" s="47"/>
    </row>
    <row r="85" spans="1:14" s="2" customFormat="1" ht="67.5" customHeight="1" x14ac:dyDescent="0.2">
      <c r="A85" s="4"/>
      <c r="B85" s="9"/>
      <c r="C85" s="4"/>
      <c r="D85" s="4"/>
      <c r="E85" s="4"/>
      <c r="F85" s="4"/>
      <c r="G85" s="4"/>
      <c r="H85" s="13"/>
      <c r="I85" s="15"/>
      <c r="J85" s="16"/>
      <c r="K85" s="16"/>
      <c r="L85" s="16"/>
      <c r="M85" s="10"/>
      <c r="N85" s="47"/>
    </row>
    <row r="86" spans="1:14" s="2" customFormat="1" ht="21" customHeight="1" x14ac:dyDescent="0.2">
      <c r="A86" s="5"/>
      <c r="B86" s="5"/>
      <c r="C86" s="5"/>
      <c r="D86" s="5"/>
      <c r="E86" s="5"/>
      <c r="F86" s="5"/>
      <c r="G86" s="5"/>
      <c r="H86" s="12"/>
      <c r="I86" s="14"/>
      <c r="J86" s="14"/>
      <c r="K86" s="14"/>
      <c r="L86" s="14"/>
      <c r="M86" s="12"/>
      <c r="N86" s="47"/>
    </row>
    <row r="87" spans="1:14" s="2" customFormat="1" ht="40.5" customHeight="1" x14ac:dyDescent="0.2">
      <c r="A87" s="24"/>
      <c r="B87" s="24"/>
      <c r="C87" s="30"/>
      <c r="D87" s="30"/>
      <c r="E87" s="30"/>
      <c r="F87" s="30"/>
      <c r="G87" s="30"/>
      <c r="H87" s="6"/>
      <c r="I87" s="96"/>
      <c r="J87" s="58"/>
      <c r="K87" s="58"/>
      <c r="L87" s="58"/>
      <c r="M87" s="6"/>
      <c r="N87" s="47"/>
    </row>
    <row r="88" spans="1:14" s="2" customFormat="1" ht="53.25" customHeight="1" x14ac:dyDescent="0.2">
      <c r="A88" s="4"/>
      <c r="B88" s="9"/>
      <c r="C88" s="4"/>
      <c r="D88" s="4"/>
      <c r="E88" s="4"/>
      <c r="F88" s="4"/>
      <c r="G88" s="4"/>
      <c r="H88" s="13"/>
      <c r="I88" s="15"/>
      <c r="J88" s="59"/>
      <c r="K88" s="59"/>
      <c r="L88" s="59"/>
      <c r="M88" s="31"/>
      <c r="N88" s="47"/>
    </row>
    <row r="89" spans="1:14" s="2" customFormat="1" ht="69.75" customHeight="1" x14ac:dyDescent="0.2">
      <c r="A89" s="4"/>
      <c r="B89" s="9"/>
      <c r="C89" s="4"/>
      <c r="D89" s="4"/>
      <c r="E89" s="4"/>
      <c r="F89" s="4"/>
      <c r="G89" s="4"/>
      <c r="H89" s="31"/>
      <c r="I89" s="15"/>
      <c r="J89" s="59"/>
      <c r="K89" s="59"/>
      <c r="L89" s="59"/>
      <c r="M89" s="31"/>
      <c r="N89" s="47"/>
    </row>
    <row r="90" spans="1:14" s="2" customFormat="1" ht="91.5" customHeight="1" x14ac:dyDescent="0.2">
      <c r="A90" s="4"/>
      <c r="B90" s="9"/>
      <c r="C90" s="4"/>
      <c r="D90" s="4"/>
      <c r="E90" s="4"/>
      <c r="F90" s="4"/>
      <c r="G90" s="4"/>
      <c r="H90" s="13"/>
      <c r="I90" s="15"/>
      <c r="J90" s="59"/>
      <c r="K90" s="59"/>
      <c r="L90" s="59"/>
      <c r="M90" s="31"/>
      <c r="N90" s="47"/>
    </row>
    <row r="91" spans="1:14" s="2" customFormat="1" ht="150" customHeight="1" x14ac:dyDescent="0.2">
      <c r="A91" s="4"/>
      <c r="B91" s="9"/>
      <c r="C91" s="4"/>
      <c r="D91" s="4"/>
      <c r="E91" s="4"/>
      <c r="F91" s="4"/>
      <c r="G91" s="4"/>
      <c r="H91" s="31"/>
      <c r="I91" s="15"/>
      <c r="J91" s="59"/>
      <c r="K91" s="59"/>
      <c r="L91" s="59"/>
      <c r="M91" s="31"/>
      <c r="N91" s="47"/>
    </row>
    <row r="92" spans="1:14" s="2" customFormat="1" ht="21.75" customHeight="1" x14ac:dyDescent="0.2">
      <c r="A92" s="4"/>
      <c r="B92" s="5"/>
      <c r="C92" s="4"/>
      <c r="D92" s="4"/>
      <c r="E92" s="4"/>
      <c r="F92" s="4"/>
      <c r="G92" s="4"/>
      <c r="H92" s="6"/>
      <c r="I92" s="58"/>
      <c r="J92" s="58"/>
      <c r="K92" s="58"/>
      <c r="L92" s="58"/>
      <c r="M92" s="6"/>
      <c r="N92" s="47"/>
    </row>
    <row r="93" spans="1:14" s="2" customFormat="1" ht="12" customHeight="1" x14ac:dyDescent="0.2">
      <c r="A93" s="4"/>
      <c r="B93" s="5"/>
      <c r="C93" s="4"/>
      <c r="D93" s="4"/>
      <c r="E93" s="4"/>
      <c r="F93" s="4"/>
      <c r="G93" s="4"/>
      <c r="H93" s="6"/>
      <c r="I93" s="58"/>
      <c r="J93" s="58"/>
      <c r="K93" s="58"/>
      <c r="L93" s="58"/>
      <c r="M93" s="6"/>
      <c r="N93" s="47"/>
    </row>
    <row r="94" spans="1:14" s="2" customFormat="1" ht="8.25" customHeight="1" x14ac:dyDescent="0.2">
      <c r="A94" s="4"/>
      <c r="B94" s="5"/>
      <c r="C94" s="4"/>
      <c r="D94" s="4"/>
      <c r="E94" s="4"/>
      <c r="F94" s="4"/>
      <c r="G94" s="4"/>
      <c r="H94" s="6"/>
      <c r="I94" s="58"/>
      <c r="J94" s="58"/>
      <c r="K94" s="58"/>
      <c r="L94" s="58"/>
      <c r="M94" s="6"/>
      <c r="N94" s="47"/>
    </row>
    <row r="95" spans="1:14" s="2" customFormat="1" ht="33.75" customHeight="1" x14ac:dyDescent="0.2">
      <c r="A95" s="32"/>
      <c r="B95" s="33"/>
      <c r="C95" s="34"/>
      <c r="D95" s="34"/>
      <c r="E95" s="34"/>
      <c r="F95" s="34"/>
      <c r="G95" s="34"/>
      <c r="H95" s="35"/>
      <c r="I95" s="97"/>
      <c r="J95" s="13"/>
      <c r="K95" s="13"/>
      <c r="L95" s="13"/>
      <c r="M95" s="35"/>
      <c r="N95" s="47"/>
    </row>
    <row r="96" spans="1:14" s="2" customFormat="1" ht="15.75" x14ac:dyDescent="0.2">
      <c r="A96" s="4"/>
      <c r="B96" s="9"/>
      <c r="C96" s="4"/>
      <c r="D96" s="4"/>
      <c r="E96" s="4"/>
      <c r="F96" s="4"/>
      <c r="G96" s="4"/>
      <c r="H96" s="13"/>
      <c r="I96" s="15"/>
      <c r="J96" s="59"/>
      <c r="K96" s="59"/>
      <c r="L96" s="59"/>
      <c r="M96" s="31"/>
      <c r="N96" s="47"/>
    </row>
    <row r="97" spans="1:14" s="2" customFormat="1" ht="64.5" customHeight="1" x14ac:dyDescent="0.2">
      <c r="A97" s="4"/>
      <c r="B97" s="9"/>
      <c r="C97" s="4"/>
      <c r="D97" s="4"/>
      <c r="E97" s="4"/>
      <c r="F97" s="4"/>
      <c r="G97" s="4"/>
      <c r="H97" s="13"/>
      <c r="I97" s="15"/>
      <c r="J97" s="59"/>
      <c r="K97" s="59"/>
      <c r="L97" s="59"/>
      <c r="M97" s="31"/>
      <c r="N97" s="47"/>
    </row>
    <row r="98" spans="1:14" s="2" customFormat="1" ht="18" customHeight="1" x14ac:dyDescent="0.2">
      <c r="A98" s="4"/>
      <c r="B98" s="5"/>
      <c r="C98" s="4"/>
      <c r="D98" s="4"/>
      <c r="E98" s="4"/>
      <c r="F98" s="4"/>
      <c r="G98" s="4"/>
      <c r="H98" s="6"/>
      <c r="I98" s="15"/>
      <c r="J98" s="58"/>
      <c r="K98" s="58"/>
      <c r="L98" s="58"/>
      <c r="M98" s="6"/>
      <c r="N98" s="47"/>
    </row>
    <row r="99" spans="1:14" s="2" customFormat="1" ht="15.75" x14ac:dyDescent="0.2">
      <c r="A99" s="5"/>
      <c r="B99" s="5"/>
      <c r="C99" s="5"/>
      <c r="D99" s="5"/>
      <c r="E99" s="5"/>
      <c r="F99" s="5"/>
      <c r="G99" s="5"/>
      <c r="H99" s="36"/>
      <c r="I99" s="36"/>
      <c r="J99" s="36"/>
      <c r="K99" s="36"/>
      <c r="L99" s="36"/>
      <c r="M99" s="36"/>
      <c r="N99" s="47"/>
    </row>
    <row r="100" spans="1:14" s="2" customFormat="1" x14ac:dyDescent="0.2">
      <c r="A100" s="37"/>
      <c r="B100" s="38"/>
      <c r="C100" s="37"/>
      <c r="D100" s="37"/>
      <c r="E100" s="37"/>
      <c r="F100" s="37"/>
      <c r="G100" s="37"/>
      <c r="H100" s="39"/>
      <c r="I100" s="98"/>
      <c r="J100" s="98"/>
      <c r="K100" s="60"/>
      <c r="L100" s="60"/>
      <c r="M100" s="39"/>
      <c r="N100" s="47"/>
    </row>
    <row r="101" spans="1:14" s="2" customFormat="1" x14ac:dyDescent="0.2">
      <c r="A101" s="37"/>
      <c r="B101" s="37"/>
      <c r="C101" s="37"/>
      <c r="D101" s="37"/>
      <c r="E101" s="37"/>
      <c r="F101" s="37"/>
      <c r="G101" s="37"/>
      <c r="H101" s="40"/>
      <c r="I101" s="99"/>
      <c r="J101" s="100"/>
      <c r="K101" s="61"/>
      <c r="L101" s="61"/>
      <c r="M101" s="40"/>
      <c r="N101" s="47"/>
    </row>
    <row r="102" spans="1:14" s="2" customFormat="1" x14ac:dyDescent="0.2">
      <c r="A102" s="37"/>
      <c r="B102" s="37"/>
      <c r="C102" s="37"/>
      <c r="D102" s="37"/>
      <c r="E102" s="37"/>
      <c r="F102" s="37"/>
      <c r="G102" s="37"/>
      <c r="H102" s="41"/>
      <c r="I102" s="99"/>
      <c r="J102" s="99"/>
      <c r="K102" s="62"/>
      <c r="L102" s="62"/>
      <c r="M102" s="41"/>
      <c r="N102" s="47"/>
    </row>
    <row r="103" spans="1:14" s="2" customFormat="1" ht="15.75" x14ac:dyDescent="0.25">
      <c r="A103" s="42"/>
      <c r="B103" s="43"/>
      <c r="C103" s="43"/>
      <c r="D103" s="43"/>
      <c r="E103" s="43"/>
      <c r="F103" s="43"/>
      <c r="G103" s="43"/>
      <c r="H103" s="41"/>
      <c r="I103" s="99"/>
      <c r="J103" s="99"/>
      <c r="K103" s="62"/>
      <c r="L103" s="62"/>
      <c r="M103" s="41"/>
      <c r="N103" s="47"/>
    </row>
    <row r="104" spans="1:14" s="2" customFormat="1" x14ac:dyDescent="0.2">
      <c r="A104" s="11"/>
      <c r="B104" s="11"/>
      <c r="C104" s="11"/>
      <c r="D104" s="11"/>
      <c r="E104" s="11"/>
      <c r="F104" s="11"/>
      <c r="G104" s="11"/>
      <c r="H104" s="11"/>
      <c r="I104" s="101"/>
      <c r="J104" s="101"/>
      <c r="K104" s="63"/>
      <c r="L104" s="63"/>
      <c r="M104" s="11"/>
      <c r="N104" s="47"/>
    </row>
    <row r="105" spans="1:14" s="2" customFormat="1" x14ac:dyDescent="0.2">
      <c r="A105" s="11"/>
      <c r="B105" s="11"/>
      <c r="C105" s="11"/>
      <c r="D105" s="11"/>
      <c r="E105" s="11"/>
      <c r="F105" s="11"/>
      <c r="G105" s="11"/>
      <c r="H105" s="11"/>
      <c r="I105" s="101"/>
      <c r="J105" s="101"/>
      <c r="K105" s="63"/>
      <c r="L105" s="63"/>
      <c r="M105" s="11"/>
      <c r="N105" s="47"/>
    </row>
    <row r="106" spans="1:14" s="2" customFormat="1" x14ac:dyDescent="0.2">
      <c r="A106" s="11"/>
      <c r="B106" s="11"/>
      <c r="C106" s="11"/>
      <c r="D106" s="11"/>
      <c r="E106" s="11"/>
      <c r="F106" s="11"/>
      <c r="G106" s="11"/>
      <c r="H106" s="11"/>
      <c r="I106" s="101"/>
      <c r="J106" s="101"/>
      <c r="K106" s="63"/>
      <c r="L106" s="63"/>
      <c r="M106" s="11"/>
      <c r="N106" s="47"/>
    </row>
    <row r="107" spans="1:14" s="2" customFormat="1" x14ac:dyDescent="0.2">
      <c r="A107" s="11"/>
      <c r="B107" s="11"/>
      <c r="C107" s="11"/>
      <c r="D107" s="11"/>
      <c r="E107" s="11"/>
      <c r="F107" s="11"/>
      <c r="G107" s="11"/>
      <c r="H107" s="11"/>
      <c r="I107" s="101"/>
      <c r="J107" s="101"/>
      <c r="K107" s="63"/>
      <c r="L107" s="63"/>
      <c r="M107" s="11"/>
      <c r="N107" s="47"/>
    </row>
    <row r="108" spans="1:14" s="2" customFormat="1" x14ac:dyDescent="0.2">
      <c r="A108" s="11"/>
      <c r="B108" s="11"/>
      <c r="C108" s="11"/>
      <c r="D108" s="11"/>
      <c r="E108" s="11"/>
      <c r="F108" s="11"/>
      <c r="G108" s="11"/>
      <c r="H108" s="11"/>
      <c r="I108" s="101"/>
      <c r="J108" s="101"/>
      <c r="K108" s="63"/>
      <c r="L108" s="63"/>
      <c r="M108" s="11"/>
      <c r="N108" s="47"/>
    </row>
    <row r="109" spans="1:14" s="2" customFormat="1" x14ac:dyDescent="0.2">
      <c r="A109" s="11"/>
      <c r="B109" s="11"/>
      <c r="C109" s="11"/>
      <c r="D109" s="11"/>
      <c r="E109" s="11"/>
      <c r="F109" s="11"/>
      <c r="G109" s="11"/>
      <c r="H109" s="11"/>
      <c r="I109" s="101"/>
      <c r="J109" s="101"/>
      <c r="K109" s="63"/>
      <c r="L109" s="63"/>
      <c r="M109" s="11"/>
      <c r="N109" s="47"/>
    </row>
    <row r="110" spans="1:14" s="2" customFormat="1" x14ac:dyDescent="0.2">
      <c r="A110" s="11"/>
      <c r="B110" s="11"/>
      <c r="C110" s="11"/>
      <c r="D110" s="11"/>
      <c r="E110" s="11"/>
      <c r="F110" s="11"/>
      <c r="G110" s="11"/>
      <c r="H110" s="11"/>
      <c r="I110" s="101"/>
      <c r="J110" s="101"/>
      <c r="K110" s="63"/>
      <c r="L110" s="63"/>
      <c r="M110" s="11"/>
      <c r="N110" s="47"/>
    </row>
    <row r="111" spans="1:14" s="2" customFormat="1" x14ac:dyDescent="0.2">
      <c r="A111" s="11"/>
      <c r="B111" s="11"/>
      <c r="C111" s="11"/>
      <c r="D111" s="11"/>
      <c r="E111" s="11"/>
      <c r="F111" s="11"/>
      <c r="G111" s="11"/>
      <c r="H111" s="11"/>
      <c r="I111" s="101"/>
      <c r="J111" s="101"/>
      <c r="K111" s="63"/>
      <c r="L111" s="63"/>
      <c r="M111" s="11"/>
      <c r="N111" s="47"/>
    </row>
    <row r="112" spans="1:14" s="2" customFormat="1" x14ac:dyDescent="0.2">
      <c r="A112" s="11"/>
      <c r="B112" s="11"/>
      <c r="C112" s="11"/>
      <c r="D112" s="11"/>
      <c r="E112" s="11"/>
      <c r="F112" s="11"/>
      <c r="G112" s="11"/>
      <c r="H112" s="11"/>
      <c r="I112" s="101"/>
      <c r="J112" s="101"/>
      <c r="K112" s="63"/>
      <c r="L112" s="63"/>
      <c r="M112" s="11"/>
      <c r="N112" s="47"/>
    </row>
    <row r="113" spans="1:14" s="2" customFormat="1" x14ac:dyDescent="0.2">
      <c r="A113" s="11"/>
      <c r="B113" s="11"/>
      <c r="C113" s="11"/>
      <c r="D113" s="11"/>
      <c r="E113" s="11"/>
      <c r="F113" s="11"/>
      <c r="G113" s="11"/>
      <c r="H113" s="11"/>
      <c r="I113" s="101"/>
      <c r="J113" s="101"/>
      <c r="K113" s="63"/>
      <c r="L113" s="63"/>
      <c r="M113" s="11"/>
      <c r="N113" s="47"/>
    </row>
    <row r="114" spans="1:14" s="2" customFormat="1" x14ac:dyDescent="0.2">
      <c r="A114" s="11"/>
      <c r="B114" s="11"/>
      <c r="C114" s="11"/>
      <c r="D114" s="11"/>
      <c r="E114" s="11"/>
      <c r="F114" s="11"/>
      <c r="G114" s="11"/>
      <c r="H114" s="11"/>
      <c r="I114" s="101"/>
      <c r="J114" s="101"/>
      <c r="K114" s="63"/>
      <c r="L114" s="63"/>
      <c r="M114" s="11"/>
      <c r="N114" s="47"/>
    </row>
    <row r="115" spans="1:14" s="2" customFormat="1" x14ac:dyDescent="0.2">
      <c r="A115" s="11"/>
      <c r="B115" s="11"/>
      <c r="C115" s="11"/>
      <c r="D115" s="11"/>
      <c r="E115" s="11"/>
      <c r="F115" s="11"/>
      <c r="G115" s="11"/>
      <c r="H115" s="11"/>
      <c r="I115" s="101"/>
      <c r="J115" s="101"/>
      <c r="K115" s="63"/>
      <c r="L115" s="63"/>
      <c r="M115" s="11"/>
      <c r="N115" s="47"/>
    </row>
    <row r="116" spans="1:14" s="2" customFormat="1" x14ac:dyDescent="0.2">
      <c r="A116" s="11"/>
      <c r="B116" s="11"/>
      <c r="C116" s="11"/>
      <c r="D116" s="11"/>
      <c r="E116" s="11"/>
      <c r="F116" s="11"/>
      <c r="G116" s="11"/>
      <c r="H116" s="11"/>
      <c r="I116" s="101"/>
      <c r="J116" s="101"/>
      <c r="K116" s="63"/>
      <c r="L116" s="63"/>
      <c r="M116" s="11"/>
      <c r="N116" s="47"/>
    </row>
  </sheetData>
  <mergeCells count="12">
    <mergeCell ref="H4:M4"/>
    <mergeCell ref="B7:C7"/>
    <mergeCell ref="C9:C24"/>
    <mergeCell ref="N4:N5"/>
    <mergeCell ref="H1:M1"/>
    <mergeCell ref="B3:M3"/>
    <mergeCell ref="B22:B23"/>
    <mergeCell ref="A22:A23"/>
    <mergeCell ref="A4:A5"/>
    <mergeCell ref="B4:B5"/>
    <mergeCell ref="C4:C5"/>
    <mergeCell ref="D4:G4"/>
  </mergeCells>
  <pageMargins left="0.59055118110236227" right="0.27559055118110237" top="0.9055118110236221" bottom="0.15748031496062992" header="0.51181102362204722" footer="0.51181102362204722"/>
  <pageSetup paperSize="9" scale="50" orientation="landscape" r:id="rId1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2"/>
  <sheetViews>
    <sheetView view="pageBreakPreview" zoomScale="90" zoomScaleNormal="100" zoomScaleSheetLayoutView="90" workbookViewId="0">
      <selection activeCell="J6" sqref="J6"/>
    </sheetView>
  </sheetViews>
  <sheetFormatPr defaultRowHeight="12.75" x14ac:dyDescent="0.2"/>
  <cols>
    <col min="1" max="1" width="8.28515625" customWidth="1"/>
    <col min="2" max="2" width="71" customWidth="1"/>
    <col min="3" max="3" width="27" customWidth="1"/>
    <col min="4" max="4" width="11.5703125" customWidth="1"/>
    <col min="5" max="5" width="10.140625" customWidth="1"/>
    <col min="6" max="6" width="15.85546875" customWidth="1"/>
    <col min="7" max="7" width="13.85546875" customWidth="1"/>
    <col min="8" max="8" width="18.28515625" customWidth="1"/>
    <col min="9" max="9" width="15.7109375" style="102" customWidth="1"/>
    <col min="10" max="10" width="17.28515625" style="102" customWidth="1"/>
    <col min="11" max="12" width="17" style="2" customWidth="1"/>
    <col min="13" max="13" width="16.7109375" customWidth="1"/>
    <col min="14" max="14" width="17.28515625" style="47" customWidth="1"/>
    <col min="15" max="43" width="9.140625" style="2"/>
  </cols>
  <sheetData>
    <row r="1" spans="1:14" ht="137.25" customHeight="1" x14ac:dyDescent="0.3">
      <c r="A1" s="67"/>
      <c r="B1" s="67"/>
      <c r="C1" s="67"/>
      <c r="D1" s="67"/>
      <c r="E1" s="67"/>
      <c r="F1" s="67"/>
      <c r="G1" s="67"/>
      <c r="H1" s="162" t="s">
        <v>268</v>
      </c>
      <c r="I1" s="162"/>
      <c r="J1" s="162"/>
      <c r="K1" s="162"/>
      <c r="L1" s="162"/>
      <c r="M1" s="162"/>
      <c r="N1" s="79"/>
    </row>
    <row r="2" spans="1:14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4" ht="21" customHeight="1" x14ac:dyDescent="0.3">
      <c r="A3" s="68"/>
      <c r="B3" s="163" t="s">
        <v>263</v>
      </c>
      <c r="C3" s="164"/>
      <c r="D3" s="164"/>
      <c r="E3" s="164"/>
      <c r="F3" s="164"/>
      <c r="G3" s="164"/>
      <c r="H3" s="165"/>
      <c r="I3" s="165"/>
      <c r="J3" s="165"/>
      <c r="K3" s="165"/>
      <c r="L3" s="165"/>
      <c r="M3" s="165"/>
    </row>
    <row r="4" spans="1:14" ht="27.75" customHeight="1" x14ac:dyDescent="0.2">
      <c r="A4" s="166" t="s">
        <v>0</v>
      </c>
      <c r="B4" s="166" t="s">
        <v>59</v>
      </c>
      <c r="C4" s="166" t="s">
        <v>60</v>
      </c>
      <c r="D4" s="168" t="s">
        <v>61</v>
      </c>
      <c r="E4" s="169"/>
      <c r="F4" s="169"/>
      <c r="G4" s="170"/>
      <c r="H4" s="166" t="s">
        <v>66</v>
      </c>
      <c r="I4" s="166"/>
      <c r="J4" s="166"/>
      <c r="K4" s="166"/>
      <c r="L4" s="166"/>
      <c r="M4" s="166"/>
      <c r="N4" s="182" t="s">
        <v>118</v>
      </c>
    </row>
    <row r="5" spans="1:14" ht="23.25" customHeight="1" x14ac:dyDescent="0.2">
      <c r="A5" s="167"/>
      <c r="B5" s="167"/>
      <c r="C5" s="167"/>
      <c r="D5" s="72" t="s">
        <v>62</v>
      </c>
      <c r="E5" s="72" t="s">
        <v>63</v>
      </c>
      <c r="F5" s="72" t="s">
        <v>64</v>
      </c>
      <c r="G5" s="72" t="s">
        <v>65</v>
      </c>
      <c r="H5" s="118">
        <v>2022</v>
      </c>
      <c r="I5" s="118">
        <v>2023</v>
      </c>
      <c r="J5" s="118">
        <v>2024</v>
      </c>
      <c r="K5" s="118">
        <v>2025</v>
      </c>
      <c r="L5" s="118">
        <v>2026</v>
      </c>
      <c r="M5" s="118">
        <v>2027</v>
      </c>
      <c r="N5" s="183"/>
    </row>
    <row r="6" spans="1:14" ht="23.25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80">
        <v>8</v>
      </c>
      <c r="I6" s="80">
        <v>9</v>
      </c>
      <c r="J6" s="80">
        <v>10</v>
      </c>
      <c r="K6" s="80">
        <v>11</v>
      </c>
      <c r="L6" s="80">
        <v>12</v>
      </c>
      <c r="M6" s="80">
        <v>13</v>
      </c>
      <c r="N6" s="78">
        <v>14</v>
      </c>
    </row>
    <row r="7" spans="1:14" s="2" customFormat="1" ht="43.5" customHeight="1" x14ac:dyDescent="0.2">
      <c r="A7" s="69"/>
      <c r="B7" s="154" t="s">
        <v>43</v>
      </c>
      <c r="C7" s="155"/>
      <c r="D7" s="71">
        <v>557</v>
      </c>
      <c r="E7" s="75" t="s">
        <v>99</v>
      </c>
      <c r="F7" s="75" t="s">
        <v>101</v>
      </c>
      <c r="G7" s="75" t="s">
        <v>69</v>
      </c>
      <c r="H7" s="105">
        <f>H8+H9+H10+H11+H12</f>
        <v>4897.90355</v>
      </c>
      <c r="I7" s="105">
        <f t="shared" ref="I7:N7" si="0">I8+I9+I10+I11+I12</f>
        <v>9126</v>
      </c>
      <c r="J7" s="105">
        <f t="shared" si="0"/>
        <v>5225</v>
      </c>
      <c r="K7" s="105">
        <f t="shared" si="0"/>
        <v>5568</v>
      </c>
      <c r="L7" s="105">
        <f t="shared" si="0"/>
        <v>0</v>
      </c>
      <c r="M7" s="105">
        <f t="shared" si="0"/>
        <v>0</v>
      </c>
      <c r="N7" s="105">
        <f t="shared" si="0"/>
        <v>24816.903549999999</v>
      </c>
    </row>
    <row r="8" spans="1:14" s="2" customFormat="1" ht="15.75" customHeight="1" x14ac:dyDescent="0.2">
      <c r="A8" s="115" t="s">
        <v>9</v>
      </c>
      <c r="B8" s="117" t="s">
        <v>44</v>
      </c>
      <c r="C8" s="179" t="s">
        <v>234</v>
      </c>
      <c r="D8" s="116">
        <v>557</v>
      </c>
      <c r="E8" s="76" t="s">
        <v>78</v>
      </c>
      <c r="F8" s="76" t="s">
        <v>102</v>
      </c>
      <c r="G8" s="76" t="s">
        <v>82</v>
      </c>
      <c r="H8" s="83">
        <v>0</v>
      </c>
      <c r="I8" s="84">
        <v>0</v>
      </c>
      <c r="J8" s="84">
        <v>0</v>
      </c>
      <c r="K8" s="84">
        <v>0</v>
      </c>
      <c r="L8" s="84">
        <v>0</v>
      </c>
      <c r="M8" s="84">
        <v>0</v>
      </c>
      <c r="N8" s="83">
        <f t="shared" ref="N8:N12" si="1">SUM(H8:M8)</f>
        <v>0</v>
      </c>
    </row>
    <row r="9" spans="1:14" s="2" customFormat="1" ht="33" customHeight="1" x14ac:dyDescent="0.2">
      <c r="A9" s="115" t="s">
        <v>12</v>
      </c>
      <c r="B9" s="117" t="s">
        <v>145</v>
      </c>
      <c r="C9" s="179"/>
      <c r="D9" s="116">
        <v>557</v>
      </c>
      <c r="E9" s="76" t="s">
        <v>78</v>
      </c>
      <c r="F9" s="76" t="s">
        <v>102</v>
      </c>
      <c r="G9" s="76" t="s">
        <v>82</v>
      </c>
      <c r="H9" s="83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  <c r="N9" s="83">
        <f t="shared" si="1"/>
        <v>0</v>
      </c>
    </row>
    <row r="10" spans="1:14" s="2" customFormat="1" ht="31.5" x14ac:dyDescent="0.2">
      <c r="A10" s="115" t="s">
        <v>4</v>
      </c>
      <c r="B10" s="117" t="s">
        <v>53</v>
      </c>
      <c r="C10" s="179"/>
      <c r="D10" s="116">
        <v>557</v>
      </c>
      <c r="E10" s="76" t="s">
        <v>71</v>
      </c>
      <c r="F10" s="76" t="s">
        <v>102</v>
      </c>
      <c r="G10" s="76" t="s">
        <v>73</v>
      </c>
      <c r="H10" s="83">
        <v>0</v>
      </c>
      <c r="I10" s="84">
        <v>0</v>
      </c>
      <c r="J10" s="84">
        <v>0</v>
      </c>
      <c r="K10" s="84">
        <v>0</v>
      </c>
      <c r="L10" s="84">
        <v>0</v>
      </c>
      <c r="M10" s="84">
        <v>0</v>
      </c>
      <c r="N10" s="83">
        <f t="shared" si="1"/>
        <v>0</v>
      </c>
    </row>
    <row r="11" spans="1:14" s="2" customFormat="1" ht="50.25" customHeight="1" x14ac:dyDescent="0.2">
      <c r="A11" s="178" t="s">
        <v>22</v>
      </c>
      <c r="B11" s="175" t="s">
        <v>146</v>
      </c>
      <c r="C11" s="179"/>
      <c r="D11" s="116">
        <v>557</v>
      </c>
      <c r="E11" s="76" t="s">
        <v>100</v>
      </c>
      <c r="F11" s="76" t="s">
        <v>103</v>
      </c>
      <c r="G11" s="76" t="s">
        <v>104</v>
      </c>
      <c r="H11" s="83">
        <v>4174.2399599999999</v>
      </c>
      <c r="I11" s="84">
        <v>7120.8571400000001</v>
      </c>
      <c r="J11" s="84">
        <v>240.71677</v>
      </c>
      <c r="K11" s="84">
        <v>0</v>
      </c>
      <c r="L11" s="84">
        <v>0</v>
      </c>
      <c r="M11" s="84">
        <v>0</v>
      </c>
      <c r="N11" s="83">
        <f t="shared" si="1"/>
        <v>11535.813869999998</v>
      </c>
    </row>
    <row r="12" spans="1:14" s="2" customFormat="1" ht="15.75" x14ac:dyDescent="0.2">
      <c r="A12" s="178"/>
      <c r="B12" s="177"/>
      <c r="C12" s="179"/>
      <c r="D12" s="116">
        <v>557</v>
      </c>
      <c r="E12" s="76" t="s">
        <v>100</v>
      </c>
      <c r="F12" s="76" t="s">
        <v>103</v>
      </c>
      <c r="G12" s="76" t="s">
        <v>123</v>
      </c>
      <c r="H12" s="83">
        <v>723.66359</v>
      </c>
      <c r="I12" s="84">
        <v>2005.1428599999999</v>
      </c>
      <c r="J12" s="84">
        <v>4984.28323</v>
      </c>
      <c r="K12" s="84">
        <v>5568</v>
      </c>
      <c r="L12" s="84">
        <v>0</v>
      </c>
      <c r="M12" s="84">
        <v>0</v>
      </c>
      <c r="N12" s="83">
        <f t="shared" si="1"/>
        <v>13281.089680000001</v>
      </c>
    </row>
    <row r="13" spans="1:14" s="2" customFormat="1" ht="15.75" x14ac:dyDescent="0.2">
      <c r="A13" s="19"/>
      <c r="B13" s="17"/>
      <c r="C13" s="17"/>
      <c r="D13" s="17"/>
      <c r="E13" s="17"/>
      <c r="F13" s="17"/>
      <c r="G13" s="17"/>
      <c r="H13" s="13"/>
      <c r="I13" s="15"/>
      <c r="J13" s="16"/>
      <c r="K13" s="16"/>
      <c r="L13" s="16"/>
      <c r="M13" s="16"/>
      <c r="N13" s="47"/>
    </row>
    <row r="14" spans="1:14" s="2" customFormat="1" ht="15.75" x14ac:dyDescent="0.2">
      <c r="A14" s="19"/>
      <c r="B14" s="17"/>
      <c r="C14" s="17"/>
      <c r="D14" s="17"/>
      <c r="E14" s="17"/>
      <c r="F14" s="17"/>
      <c r="G14" s="17"/>
      <c r="H14" s="13"/>
      <c r="I14" s="15"/>
      <c r="J14" s="16"/>
      <c r="K14" s="16"/>
      <c r="L14" s="16"/>
      <c r="M14" s="16"/>
      <c r="N14" s="47"/>
    </row>
    <row r="15" spans="1:14" s="2" customFormat="1" ht="15.75" x14ac:dyDescent="0.2">
      <c r="A15" s="19"/>
      <c r="B15" s="17"/>
      <c r="C15" s="17"/>
      <c r="D15" s="17"/>
      <c r="E15" s="17"/>
      <c r="F15" s="17"/>
      <c r="G15" s="17"/>
      <c r="H15" s="13"/>
      <c r="I15" s="15"/>
      <c r="J15" s="16"/>
      <c r="K15" s="16"/>
      <c r="L15" s="16"/>
      <c r="M15" s="16"/>
      <c r="N15" s="47"/>
    </row>
    <row r="16" spans="1:14" s="2" customFormat="1" ht="27.75" customHeight="1" x14ac:dyDescent="0.2">
      <c r="A16" s="19"/>
      <c r="B16" s="17"/>
      <c r="C16" s="17"/>
      <c r="D16" s="17"/>
      <c r="E16" s="17"/>
      <c r="F16" s="17"/>
      <c r="G16" s="17"/>
      <c r="H16" s="13"/>
      <c r="I16" s="15"/>
      <c r="J16" s="16"/>
      <c r="K16" s="16"/>
      <c r="L16" s="16"/>
      <c r="M16" s="16"/>
      <c r="N16" s="47"/>
    </row>
    <row r="17" spans="1:14" s="2" customFormat="1" ht="15.75" x14ac:dyDescent="0.2">
      <c r="A17" s="19"/>
      <c r="B17" s="18"/>
      <c r="C17" s="17"/>
      <c r="D17" s="17"/>
      <c r="E17" s="17"/>
      <c r="F17" s="17"/>
      <c r="G17" s="17"/>
      <c r="H17" s="13"/>
      <c r="I17" s="15"/>
      <c r="J17" s="14"/>
      <c r="K17" s="14"/>
      <c r="L17" s="14"/>
      <c r="M17" s="14"/>
      <c r="N17" s="47"/>
    </row>
    <row r="18" spans="1:14" s="2" customFormat="1" ht="15.75" x14ac:dyDescent="0.2">
      <c r="A18" s="19"/>
      <c r="B18" s="18"/>
      <c r="C18" s="17"/>
      <c r="D18" s="17"/>
      <c r="E18" s="17"/>
      <c r="F18" s="17"/>
      <c r="G18" s="17"/>
      <c r="H18" s="14"/>
      <c r="I18" s="14"/>
      <c r="J18" s="14"/>
      <c r="K18" s="14"/>
      <c r="L18" s="14"/>
      <c r="M18" s="14"/>
      <c r="N18" s="47"/>
    </row>
    <row r="19" spans="1:14" s="2" customFormat="1" ht="15.75" x14ac:dyDescent="0.2">
      <c r="A19" s="19"/>
      <c r="B19" s="17"/>
      <c r="C19" s="17"/>
      <c r="D19" s="17"/>
      <c r="E19" s="17"/>
      <c r="F19" s="17"/>
      <c r="G19" s="17"/>
      <c r="H19" s="13"/>
      <c r="I19" s="15"/>
      <c r="J19" s="16"/>
      <c r="K19" s="16"/>
      <c r="L19" s="16"/>
      <c r="M19" s="16"/>
      <c r="N19" s="47"/>
    </row>
    <row r="20" spans="1:14" s="2" customFormat="1" ht="15.75" x14ac:dyDescent="0.2">
      <c r="A20" s="19"/>
      <c r="B20" s="17"/>
      <c r="C20" s="17"/>
      <c r="D20" s="17"/>
      <c r="E20" s="17"/>
      <c r="F20" s="17"/>
      <c r="G20" s="17"/>
      <c r="H20" s="13"/>
      <c r="I20" s="15"/>
      <c r="J20" s="16"/>
      <c r="K20" s="16"/>
      <c r="L20" s="16"/>
      <c r="M20" s="16"/>
      <c r="N20" s="47"/>
    </row>
    <row r="21" spans="1:14" s="2" customFormat="1" ht="15.75" x14ac:dyDescent="0.2">
      <c r="A21" s="19"/>
      <c r="B21" s="18"/>
      <c r="C21" s="17"/>
      <c r="D21" s="17"/>
      <c r="E21" s="17"/>
      <c r="F21" s="17"/>
      <c r="G21" s="17"/>
      <c r="H21" s="14"/>
      <c r="I21" s="14"/>
      <c r="J21" s="14"/>
      <c r="K21" s="14"/>
      <c r="L21" s="14"/>
      <c r="M21" s="14"/>
      <c r="N21" s="47"/>
    </row>
    <row r="22" spans="1:14" s="2" customFormat="1" ht="27.75" customHeight="1" x14ac:dyDescent="0.2">
      <c r="A22" s="19"/>
      <c r="B22" s="17"/>
      <c r="C22" s="17"/>
      <c r="D22" s="17"/>
      <c r="E22" s="17"/>
      <c r="F22" s="17"/>
      <c r="G22" s="17"/>
      <c r="H22" s="13"/>
      <c r="I22" s="15"/>
      <c r="J22" s="16"/>
      <c r="K22" s="16"/>
      <c r="L22" s="16"/>
      <c r="M22" s="16"/>
      <c r="N22" s="47"/>
    </row>
    <row r="23" spans="1:14" s="2" customFormat="1" ht="24" customHeight="1" x14ac:dyDescent="0.2">
      <c r="A23" s="19"/>
      <c r="B23" s="17"/>
      <c r="C23" s="17"/>
      <c r="D23" s="17"/>
      <c r="E23" s="17"/>
      <c r="F23" s="17"/>
      <c r="G23" s="17"/>
      <c r="H23" s="13"/>
      <c r="I23" s="15"/>
      <c r="J23" s="16"/>
      <c r="K23" s="16"/>
      <c r="L23" s="16"/>
      <c r="M23" s="16"/>
      <c r="N23" s="47"/>
    </row>
    <row r="24" spans="1:14" s="2" customFormat="1" ht="27" customHeight="1" x14ac:dyDescent="0.2">
      <c r="A24" s="19"/>
      <c r="B24" s="17"/>
      <c r="C24" s="17"/>
      <c r="D24" s="17"/>
      <c r="E24" s="17"/>
      <c r="F24" s="17"/>
      <c r="G24" s="17"/>
      <c r="H24" s="13"/>
      <c r="I24" s="15"/>
      <c r="J24" s="16"/>
      <c r="K24" s="16"/>
      <c r="L24" s="16"/>
      <c r="M24" s="16"/>
      <c r="N24" s="47"/>
    </row>
    <row r="25" spans="1:14" s="2" customFormat="1" ht="15.75" x14ac:dyDescent="0.2">
      <c r="A25" s="19"/>
      <c r="B25" s="18"/>
      <c r="C25" s="17"/>
      <c r="D25" s="17"/>
      <c r="E25" s="17"/>
      <c r="F25" s="17"/>
      <c r="G25" s="17"/>
      <c r="H25" s="14"/>
      <c r="I25" s="14"/>
      <c r="J25" s="14"/>
      <c r="K25" s="14"/>
      <c r="L25" s="14"/>
      <c r="M25" s="14"/>
      <c r="N25" s="47"/>
    </row>
    <row r="26" spans="1:14" s="2" customFormat="1" ht="15.75" x14ac:dyDescent="0.2">
      <c r="A26" s="19"/>
      <c r="B26" s="17"/>
      <c r="C26" s="17"/>
      <c r="D26" s="17"/>
      <c r="E26" s="17"/>
      <c r="F26" s="17"/>
      <c r="G26" s="17"/>
      <c r="H26" s="13"/>
      <c r="I26" s="15"/>
      <c r="J26" s="16"/>
      <c r="K26" s="16"/>
      <c r="L26" s="16"/>
      <c r="M26" s="16"/>
      <c r="N26" s="47"/>
    </row>
    <row r="27" spans="1:14" s="2" customFormat="1" ht="15.75" x14ac:dyDescent="0.2">
      <c r="A27" s="19"/>
      <c r="B27" s="17"/>
      <c r="C27" s="17"/>
      <c r="D27" s="17"/>
      <c r="E27" s="17"/>
      <c r="F27" s="17"/>
      <c r="G27" s="17"/>
      <c r="H27" s="13"/>
      <c r="I27" s="15"/>
      <c r="J27" s="16"/>
      <c r="K27" s="16"/>
      <c r="L27" s="16"/>
      <c r="M27" s="16"/>
      <c r="N27" s="47"/>
    </row>
    <row r="28" spans="1:14" s="2" customFormat="1" ht="24" customHeight="1" x14ac:dyDescent="0.2">
      <c r="A28" s="19"/>
      <c r="B28" s="17"/>
      <c r="C28" s="17"/>
      <c r="D28" s="17"/>
      <c r="E28" s="17"/>
      <c r="F28" s="17"/>
      <c r="G28" s="17"/>
      <c r="H28" s="13"/>
      <c r="I28" s="15"/>
      <c r="J28" s="16"/>
      <c r="K28" s="16"/>
      <c r="L28" s="16"/>
      <c r="M28" s="16"/>
      <c r="N28" s="47"/>
    </row>
    <row r="29" spans="1:14" s="2" customFormat="1" ht="15.75" x14ac:dyDescent="0.2">
      <c r="A29" s="19"/>
      <c r="B29" s="18"/>
      <c r="C29" s="17"/>
      <c r="D29" s="17"/>
      <c r="E29" s="17"/>
      <c r="F29" s="17"/>
      <c r="G29" s="17"/>
      <c r="H29" s="13"/>
      <c r="I29" s="15"/>
      <c r="J29" s="14"/>
      <c r="K29" s="14"/>
      <c r="L29" s="14"/>
      <c r="M29" s="14"/>
      <c r="N29" s="47"/>
    </row>
    <row r="30" spans="1:14" s="2" customFormat="1" ht="15.75" x14ac:dyDescent="0.2">
      <c r="A30" s="19"/>
      <c r="B30" s="18"/>
      <c r="C30" s="17"/>
      <c r="D30" s="17"/>
      <c r="E30" s="17"/>
      <c r="F30" s="17"/>
      <c r="G30" s="17"/>
      <c r="H30" s="13"/>
      <c r="I30" s="15"/>
      <c r="J30" s="14"/>
      <c r="K30" s="14"/>
      <c r="L30" s="14"/>
      <c r="M30" s="14"/>
      <c r="N30" s="47"/>
    </row>
    <row r="31" spans="1:14" s="2" customFormat="1" ht="15.75" x14ac:dyDescent="0.2">
      <c r="A31" s="19"/>
      <c r="B31" s="18"/>
      <c r="C31" s="17"/>
      <c r="D31" s="17"/>
      <c r="E31" s="17"/>
      <c r="F31" s="17"/>
      <c r="G31" s="17"/>
      <c r="H31" s="14"/>
      <c r="I31" s="14"/>
      <c r="J31" s="14"/>
      <c r="K31" s="14"/>
      <c r="L31" s="14"/>
      <c r="M31" s="14"/>
      <c r="N31" s="47"/>
    </row>
    <row r="32" spans="1:14" s="2" customFormat="1" ht="15.75" x14ac:dyDescent="0.2">
      <c r="A32" s="19"/>
      <c r="B32" s="17"/>
      <c r="C32" s="17"/>
      <c r="D32" s="17"/>
      <c r="E32" s="17"/>
      <c r="F32" s="17"/>
      <c r="G32" s="17"/>
      <c r="H32" s="13"/>
      <c r="I32" s="15"/>
      <c r="J32" s="16"/>
      <c r="K32" s="16"/>
      <c r="L32" s="16"/>
      <c r="M32" s="16"/>
      <c r="N32" s="47"/>
    </row>
    <row r="33" spans="1:14" s="2" customFormat="1" ht="15.75" x14ac:dyDescent="0.2">
      <c r="A33" s="19"/>
      <c r="B33" s="17"/>
      <c r="C33" s="17"/>
      <c r="D33" s="17"/>
      <c r="E33" s="17"/>
      <c r="F33" s="17"/>
      <c r="G33" s="17"/>
      <c r="H33" s="13"/>
      <c r="I33" s="15"/>
      <c r="J33" s="16"/>
      <c r="K33" s="16"/>
      <c r="L33" s="16"/>
      <c r="M33" s="16"/>
      <c r="N33" s="47"/>
    </row>
    <row r="34" spans="1:14" s="2" customFormat="1" ht="15.75" x14ac:dyDescent="0.2">
      <c r="A34" s="19"/>
      <c r="B34" s="17"/>
      <c r="C34" s="17"/>
      <c r="D34" s="17"/>
      <c r="E34" s="17"/>
      <c r="F34" s="17"/>
      <c r="G34" s="17"/>
      <c r="H34" s="13"/>
      <c r="I34" s="15"/>
      <c r="J34" s="16"/>
      <c r="K34" s="16"/>
      <c r="L34" s="16"/>
      <c r="M34" s="16"/>
      <c r="N34" s="47"/>
    </row>
    <row r="35" spans="1:14" s="2" customFormat="1" ht="15.75" x14ac:dyDescent="0.2">
      <c r="A35" s="19"/>
      <c r="B35" s="17"/>
      <c r="C35" s="17"/>
      <c r="D35" s="17"/>
      <c r="E35" s="17"/>
      <c r="F35" s="17"/>
      <c r="G35" s="17"/>
      <c r="H35" s="13"/>
      <c r="I35" s="15"/>
      <c r="J35" s="16"/>
      <c r="K35" s="16"/>
      <c r="L35" s="16"/>
      <c r="M35" s="16"/>
      <c r="N35" s="47"/>
    </row>
    <row r="36" spans="1:14" s="2" customFormat="1" ht="15.75" x14ac:dyDescent="0.2">
      <c r="A36" s="19"/>
      <c r="B36" s="17"/>
      <c r="C36" s="17"/>
      <c r="D36" s="17"/>
      <c r="E36" s="17"/>
      <c r="F36" s="17"/>
      <c r="G36" s="17"/>
      <c r="H36" s="13"/>
      <c r="I36" s="15"/>
      <c r="J36" s="16"/>
      <c r="K36" s="16"/>
      <c r="L36" s="16"/>
      <c r="M36" s="16"/>
      <c r="N36" s="47"/>
    </row>
    <row r="37" spans="1:14" s="2" customFormat="1" ht="15.75" x14ac:dyDescent="0.2">
      <c r="A37" s="19"/>
      <c r="B37" s="17"/>
      <c r="C37" s="17"/>
      <c r="D37" s="17"/>
      <c r="E37" s="17"/>
      <c r="F37" s="17"/>
      <c r="G37" s="17"/>
      <c r="H37" s="13"/>
      <c r="I37" s="15"/>
      <c r="J37" s="16"/>
      <c r="K37" s="16"/>
      <c r="L37" s="16"/>
      <c r="M37" s="16"/>
      <c r="N37" s="47"/>
    </row>
    <row r="38" spans="1:14" s="2" customFormat="1" ht="15.75" x14ac:dyDescent="0.2">
      <c r="A38" s="19"/>
      <c r="B38" s="17"/>
      <c r="C38" s="17"/>
      <c r="D38" s="17"/>
      <c r="E38" s="17"/>
      <c r="F38" s="17"/>
      <c r="G38" s="17"/>
      <c r="H38" s="13"/>
      <c r="I38" s="15"/>
      <c r="J38" s="16"/>
      <c r="K38" s="16"/>
      <c r="L38" s="16"/>
      <c r="M38" s="16"/>
      <c r="N38" s="47"/>
    </row>
    <row r="39" spans="1:14" s="2" customFormat="1" ht="48.75" customHeight="1" x14ac:dyDescent="0.2">
      <c r="A39" s="19"/>
      <c r="B39" s="17"/>
      <c r="C39" s="17"/>
      <c r="D39" s="17"/>
      <c r="E39" s="17"/>
      <c r="F39" s="17"/>
      <c r="G39" s="17"/>
      <c r="H39" s="13"/>
      <c r="I39" s="15"/>
      <c r="J39" s="16"/>
      <c r="K39" s="16"/>
      <c r="L39" s="16"/>
      <c r="M39" s="16"/>
      <c r="N39" s="47"/>
    </row>
    <row r="40" spans="1:14" s="2" customFormat="1" ht="15.75" x14ac:dyDescent="0.2">
      <c r="A40" s="19"/>
      <c r="B40" s="18"/>
      <c r="C40" s="17"/>
      <c r="D40" s="17"/>
      <c r="E40" s="17"/>
      <c r="F40" s="17"/>
      <c r="G40" s="17"/>
      <c r="H40" s="14"/>
      <c r="I40" s="14"/>
      <c r="J40" s="14"/>
      <c r="K40" s="14"/>
      <c r="L40" s="14"/>
      <c r="M40" s="14"/>
      <c r="N40" s="47"/>
    </row>
    <row r="41" spans="1:14" s="2" customFormat="1" ht="15.75" x14ac:dyDescent="0.2">
      <c r="A41" s="19"/>
      <c r="B41" s="17"/>
      <c r="C41" s="17"/>
      <c r="D41" s="17"/>
      <c r="E41" s="17"/>
      <c r="F41" s="17"/>
      <c r="G41" s="17"/>
      <c r="H41" s="13"/>
      <c r="I41" s="15"/>
      <c r="J41" s="16"/>
      <c r="K41" s="16"/>
      <c r="L41" s="16"/>
      <c r="M41" s="16"/>
      <c r="N41" s="47"/>
    </row>
    <row r="42" spans="1:14" s="2" customFormat="1" ht="15.75" x14ac:dyDescent="0.2">
      <c r="A42" s="19"/>
      <c r="B42" s="17"/>
      <c r="C42" s="17"/>
      <c r="D42" s="17"/>
      <c r="E42" s="17"/>
      <c r="F42" s="17"/>
      <c r="G42" s="17"/>
      <c r="H42" s="13"/>
      <c r="I42" s="15"/>
      <c r="J42" s="16"/>
      <c r="K42" s="16"/>
      <c r="L42" s="16"/>
      <c r="M42" s="16"/>
      <c r="N42" s="47"/>
    </row>
    <row r="43" spans="1:14" s="2" customFormat="1" ht="15.75" x14ac:dyDescent="0.2">
      <c r="A43" s="19"/>
      <c r="B43" s="17"/>
      <c r="C43" s="17"/>
      <c r="D43" s="17"/>
      <c r="E43" s="17"/>
      <c r="F43" s="17"/>
      <c r="G43" s="17"/>
      <c r="H43" s="13"/>
      <c r="I43" s="15"/>
      <c r="J43" s="16"/>
      <c r="K43" s="16"/>
      <c r="L43" s="16"/>
      <c r="M43" s="16"/>
      <c r="N43" s="47"/>
    </row>
    <row r="44" spans="1:14" s="2" customFormat="1" ht="34.5" customHeight="1" x14ac:dyDescent="0.2">
      <c r="A44" s="19"/>
      <c r="B44" s="17"/>
      <c r="C44" s="17"/>
      <c r="D44" s="17"/>
      <c r="E44" s="17"/>
      <c r="F44" s="17"/>
      <c r="G44" s="17"/>
      <c r="H44" s="13"/>
      <c r="I44" s="15"/>
      <c r="J44" s="16"/>
      <c r="K44" s="16"/>
      <c r="L44" s="16"/>
      <c r="M44" s="16"/>
      <c r="N44" s="47"/>
    </row>
    <row r="45" spans="1:14" s="2" customFormat="1" ht="15.75" x14ac:dyDescent="0.2">
      <c r="A45" s="19"/>
      <c r="B45" s="17"/>
      <c r="C45" s="17"/>
      <c r="D45" s="17"/>
      <c r="E45" s="17"/>
      <c r="F45" s="17"/>
      <c r="G45" s="17"/>
      <c r="H45" s="13"/>
      <c r="I45" s="15"/>
      <c r="J45" s="16"/>
      <c r="K45" s="16"/>
      <c r="L45" s="16"/>
      <c r="M45" s="16"/>
      <c r="N45" s="47"/>
    </row>
    <row r="46" spans="1:14" s="2" customFormat="1" ht="15.75" x14ac:dyDescent="0.2">
      <c r="A46" s="19"/>
      <c r="B46" s="17"/>
      <c r="C46" s="17"/>
      <c r="D46" s="17"/>
      <c r="E46" s="17"/>
      <c r="F46" s="17"/>
      <c r="G46" s="17"/>
      <c r="H46" s="13"/>
      <c r="I46" s="15"/>
      <c r="J46" s="16"/>
      <c r="K46" s="16"/>
      <c r="L46" s="16"/>
      <c r="M46" s="16"/>
      <c r="N46" s="47"/>
    </row>
    <row r="47" spans="1:14" s="2" customFormat="1" ht="26.25" customHeight="1" x14ac:dyDescent="0.2">
      <c r="A47" s="19"/>
      <c r="B47" s="17"/>
      <c r="C47" s="17"/>
      <c r="D47" s="17"/>
      <c r="E47" s="17"/>
      <c r="F47" s="17"/>
      <c r="G47" s="17"/>
      <c r="H47" s="13"/>
      <c r="I47" s="15"/>
      <c r="J47" s="16"/>
      <c r="K47" s="16"/>
      <c r="L47" s="16"/>
      <c r="M47" s="16"/>
      <c r="N47" s="47"/>
    </row>
    <row r="48" spans="1:14" s="2" customFormat="1" ht="27" customHeight="1" x14ac:dyDescent="0.2">
      <c r="A48" s="19"/>
      <c r="B48" s="17"/>
      <c r="C48" s="17"/>
      <c r="D48" s="17"/>
      <c r="E48" s="17"/>
      <c r="F48" s="17"/>
      <c r="G48" s="17"/>
      <c r="H48" s="13"/>
      <c r="I48" s="15"/>
      <c r="J48" s="16"/>
      <c r="K48" s="16"/>
      <c r="L48" s="16"/>
      <c r="M48" s="16"/>
      <c r="N48" s="47"/>
    </row>
    <row r="49" spans="1:14" s="2" customFormat="1" ht="26.25" customHeight="1" x14ac:dyDescent="0.2">
      <c r="A49" s="19"/>
      <c r="B49" s="17"/>
      <c r="C49" s="17"/>
      <c r="D49" s="17"/>
      <c r="E49" s="17"/>
      <c r="F49" s="17"/>
      <c r="G49" s="17"/>
      <c r="H49" s="13"/>
      <c r="I49" s="15"/>
      <c r="J49" s="16"/>
      <c r="K49" s="16"/>
      <c r="L49" s="16"/>
      <c r="M49" s="16"/>
      <c r="N49" s="47"/>
    </row>
    <row r="50" spans="1:14" s="2" customFormat="1" ht="24.75" customHeight="1" x14ac:dyDescent="0.2">
      <c r="A50" s="19"/>
      <c r="B50" s="17"/>
      <c r="C50" s="17"/>
      <c r="D50" s="17"/>
      <c r="E50" s="17"/>
      <c r="F50" s="17"/>
      <c r="G50" s="17"/>
      <c r="H50" s="13"/>
      <c r="I50" s="15"/>
      <c r="J50" s="16"/>
      <c r="K50" s="16"/>
      <c r="L50" s="16"/>
      <c r="M50" s="16"/>
      <c r="N50" s="47"/>
    </row>
    <row r="51" spans="1:14" s="2" customFormat="1" ht="26.25" customHeight="1" x14ac:dyDescent="0.2">
      <c r="A51" s="19"/>
      <c r="B51" s="17"/>
      <c r="C51" s="17"/>
      <c r="D51" s="17"/>
      <c r="E51" s="17"/>
      <c r="F51" s="17"/>
      <c r="G51" s="17"/>
      <c r="H51" s="13"/>
      <c r="I51" s="15"/>
      <c r="J51" s="16"/>
      <c r="K51" s="16"/>
      <c r="L51" s="16"/>
      <c r="M51" s="16"/>
      <c r="N51" s="47"/>
    </row>
    <row r="52" spans="1:14" s="2" customFormat="1" ht="50.25" customHeight="1" x14ac:dyDescent="0.2">
      <c r="A52" s="19"/>
      <c r="B52" s="17"/>
      <c r="C52" s="17"/>
      <c r="D52" s="17"/>
      <c r="E52" s="17"/>
      <c r="F52" s="17"/>
      <c r="G52" s="17"/>
      <c r="H52" s="13"/>
      <c r="I52" s="15"/>
      <c r="J52" s="16"/>
      <c r="K52" s="16"/>
      <c r="L52" s="16"/>
      <c r="M52" s="16"/>
      <c r="N52" s="47"/>
    </row>
    <row r="53" spans="1:14" s="2" customFormat="1" ht="21.75" customHeight="1" x14ac:dyDescent="0.2">
      <c r="A53" s="19"/>
      <c r="B53" s="17"/>
      <c r="C53" s="17"/>
      <c r="D53" s="17"/>
      <c r="E53" s="17"/>
      <c r="F53" s="17"/>
      <c r="G53" s="17"/>
      <c r="H53" s="13"/>
      <c r="I53" s="15"/>
      <c r="J53" s="16"/>
      <c r="K53" s="16"/>
      <c r="L53" s="16"/>
      <c r="M53" s="16"/>
      <c r="N53" s="47"/>
    </row>
    <row r="54" spans="1:14" s="2" customFormat="1" ht="15.75" x14ac:dyDescent="0.2">
      <c r="A54" s="19"/>
      <c r="B54" s="18"/>
      <c r="C54" s="17"/>
      <c r="D54" s="17"/>
      <c r="E54" s="17"/>
      <c r="F54" s="17"/>
      <c r="G54" s="17"/>
      <c r="H54" s="14"/>
      <c r="I54" s="14"/>
      <c r="J54" s="14"/>
      <c r="K54" s="14"/>
      <c r="L54" s="14"/>
      <c r="M54" s="14"/>
      <c r="N54" s="47"/>
    </row>
    <row r="55" spans="1:14" s="2" customFormat="1" ht="15.75" x14ac:dyDescent="0.2">
      <c r="A55" s="20"/>
      <c r="B55" s="17"/>
      <c r="C55" s="17"/>
      <c r="D55" s="17"/>
      <c r="E55" s="17"/>
      <c r="F55" s="17"/>
      <c r="G55" s="17"/>
      <c r="H55" s="13"/>
      <c r="I55" s="15"/>
      <c r="J55" s="16"/>
      <c r="K55" s="16"/>
      <c r="L55" s="16"/>
      <c r="M55" s="16"/>
      <c r="N55" s="47"/>
    </row>
    <row r="56" spans="1:14" s="2" customFormat="1" ht="15.75" x14ac:dyDescent="0.2">
      <c r="A56" s="20"/>
      <c r="B56" s="17"/>
      <c r="C56" s="17"/>
      <c r="D56" s="17"/>
      <c r="E56" s="17"/>
      <c r="F56" s="17"/>
      <c r="G56" s="17"/>
      <c r="H56" s="13"/>
      <c r="I56" s="15"/>
      <c r="J56" s="16"/>
      <c r="K56" s="16"/>
      <c r="L56" s="16"/>
      <c r="M56" s="16"/>
      <c r="N56" s="47"/>
    </row>
    <row r="57" spans="1:14" s="2" customFormat="1" ht="114.75" customHeight="1" x14ac:dyDescent="0.2">
      <c r="A57" s="20"/>
      <c r="B57" s="17"/>
      <c r="C57" s="17"/>
      <c r="D57" s="17"/>
      <c r="E57" s="17"/>
      <c r="F57" s="17"/>
      <c r="G57" s="17"/>
      <c r="H57" s="13"/>
      <c r="I57" s="15"/>
      <c r="J57" s="16"/>
      <c r="K57" s="16"/>
      <c r="L57" s="16"/>
      <c r="M57" s="16"/>
      <c r="N57" s="47"/>
    </row>
    <row r="58" spans="1:14" s="2" customFormat="1" ht="15.75" x14ac:dyDescent="0.2">
      <c r="A58" s="20"/>
      <c r="B58" s="17"/>
      <c r="C58" s="17"/>
      <c r="D58" s="17"/>
      <c r="E58" s="17"/>
      <c r="F58" s="17"/>
      <c r="G58" s="17"/>
      <c r="H58" s="13"/>
      <c r="I58" s="15"/>
      <c r="J58" s="16"/>
      <c r="K58" s="16"/>
      <c r="L58" s="16"/>
      <c r="M58" s="16"/>
      <c r="N58" s="47"/>
    </row>
    <row r="59" spans="1:14" s="2" customFormat="1" ht="26.25" customHeight="1" x14ac:dyDescent="0.25">
      <c r="A59" s="21"/>
      <c r="B59" s="22"/>
      <c r="C59" s="22"/>
      <c r="D59" s="22"/>
      <c r="E59" s="22"/>
      <c r="F59" s="22"/>
      <c r="G59" s="22"/>
      <c r="H59" s="23"/>
      <c r="I59" s="55"/>
      <c r="J59" s="55"/>
      <c r="K59" s="55"/>
      <c r="L59" s="55"/>
      <c r="M59" s="23"/>
      <c r="N59" s="47"/>
    </row>
    <row r="60" spans="1:14" s="2" customFormat="1" ht="51" customHeight="1" x14ac:dyDescent="0.25">
      <c r="A60" s="24"/>
      <c r="B60" s="25"/>
      <c r="C60" s="26"/>
      <c r="D60" s="26"/>
      <c r="E60" s="26"/>
      <c r="F60" s="26"/>
      <c r="G60" s="26"/>
      <c r="H60" s="27"/>
      <c r="I60" s="95"/>
      <c r="J60" s="56"/>
      <c r="K60" s="56"/>
      <c r="L60" s="56"/>
      <c r="M60" s="27"/>
      <c r="N60" s="47"/>
    </row>
    <row r="61" spans="1:14" s="2" customFormat="1" ht="176.25" customHeight="1" x14ac:dyDescent="0.2">
      <c r="A61" s="4"/>
      <c r="B61" s="9"/>
      <c r="C61" s="4"/>
      <c r="D61" s="4"/>
      <c r="E61" s="4"/>
      <c r="F61" s="4"/>
      <c r="G61" s="4"/>
      <c r="H61" s="13"/>
      <c r="I61" s="15"/>
      <c r="J61" s="16"/>
      <c r="K61" s="16"/>
      <c r="L61" s="16"/>
      <c r="M61" s="10"/>
      <c r="N61" s="47"/>
    </row>
    <row r="62" spans="1:14" s="2" customFormat="1" ht="170.25" customHeight="1" x14ac:dyDescent="0.2">
      <c r="A62" s="4"/>
      <c r="B62" s="9"/>
      <c r="C62" s="4"/>
      <c r="D62" s="4"/>
      <c r="E62" s="4"/>
      <c r="F62" s="4"/>
      <c r="G62" s="4"/>
      <c r="H62" s="13"/>
      <c r="I62" s="15"/>
      <c r="J62" s="13"/>
      <c r="K62" s="13"/>
      <c r="L62" s="13"/>
      <c r="M62" s="13"/>
      <c r="N62" s="47"/>
    </row>
    <row r="63" spans="1:14" s="2" customFormat="1" ht="15.75" x14ac:dyDescent="0.2">
      <c r="A63" s="4"/>
      <c r="B63" s="9"/>
      <c r="C63" s="4"/>
      <c r="D63" s="4"/>
      <c r="E63" s="4"/>
      <c r="F63" s="4"/>
      <c r="G63" s="4"/>
      <c r="H63" s="28"/>
      <c r="I63" s="57"/>
      <c r="J63" s="57"/>
      <c r="K63" s="57"/>
      <c r="L63" s="57"/>
      <c r="M63" s="28"/>
      <c r="N63" s="47"/>
    </row>
    <row r="64" spans="1:14" s="2" customFormat="1" ht="15.75" x14ac:dyDescent="0.2">
      <c r="A64" s="4"/>
      <c r="B64" s="9"/>
      <c r="C64" s="4"/>
      <c r="D64" s="4"/>
      <c r="E64" s="4"/>
      <c r="F64" s="4"/>
      <c r="G64" s="4"/>
      <c r="H64" s="13"/>
      <c r="I64" s="15"/>
      <c r="J64" s="57"/>
      <c r="K64" s="57"/>
      <c r="L64" s="57"/>
      <c r="M64" s="28"/>
      <c r="N64" s="47"/>
    </row>
    <row r="65" spans="1:14" s="2" customFormat="1" ht="15.75" x14ac:dyDescent="0.2">
      <c r="A65" s="4"/>
      <c r="B65" s="9"/>
      <c r="C65" s="4"/>
      <c r="D65" s="4"/>
      <c r="E65" s="4"/>
      <c r="F65" s="4"/>
      <c r="G65" s="4"/>
      <c r="H65" s="13"/>
      <c r="I65" s="15"/>
      <c r="J65" s="57"/>
      <c r="K65" s="57"/>
      <c r="L65" s="57"/>
      <c r="M65" s="28"/>
      <c r="N65" s="47"/>
    </row>
    <row r="66" spans="1:14" s="2" customFormat="1" ht="15.75" x14ac:dyDescent="0.2">
      <c r="A66" s="4"/>
      <c r="B66" s="9"/>
      <c r="C66" s="4"/>
      <c r="D66" s="4"/>
      <c r="E66" s="4"/>
      <c r="F66" s="4"/>
      <c r="G66" s="4"/>
      <c r="H66" s="13"/>
      <c r="I66" s="15"/>
      <c r="J66" s="57"/>
      <c r="K66" s="57"/>
      <c r="L66" s="57"/>
      <c r="M66" s="28"/>
      <c r="N66" s="47"/>
    </row>
    <row r="67" spans="1:14" s="2" customFormat="1" ht="23.25" customHeight="1" x14ac:dyDescent="0.2">
      <c r="A67" s="5"/>
      <c r="B67" s="5"/>
      <c r="C67" s="5"/>
      <c r="D67" s="5"/>
      <c r="E67" s="5"/>
      <c r="F67" s="5"/>
      <c r="G67" s="5"/>
      <c r="H67" s="12"/>
      <c r="I67" s="14"/>
      <c r="J67" s="14"/>
      <c r="K67" s="14"/>
      <c r="L67" s="14"/>
      <c r="M67" s="12"/>
      <c r="N67" s="47"/>
    </row>
    <row r="68" spans="1:14" s="2" customFormat="1" ht="98.25" customHeight="1" x14ac:dyDescent="0.2">
      <c r="A68" s="29"/>
      <c r="B68" s="9"/>
      <c r="C68" s="4"/>
      <c r="D68" s="4"/>
      <c r="E68" s="4"/>
      <c r="F68" s="4"/>
      <c r="G68" s="4"/>
      <c r="H68" s="13"/>
      <c r="I68" s="15"/>
      <c r="J68" s="16"/>
      <c r="K68" s="16"/>
      <c r="L68" s="16"/>
      <c r="M68" s="10"/>
      <c r="N68" s="47"/>
    </row>
    <row r="69" spans="1:14" s="2" customFormat="1" ht="15.75" x14ac:dyDescent="0.2">
      <c r="A69" s="4"/>
      <c r="B69" s="9"/>
      <c r="C69" s="4"/>
      <c r="D69" s="4"/>
      <c r="E69" s="4"/>
      <c r="F69" s="4"/>
      <c r="G69" s="4"/>
      <c r="H69" s="13"/>
      <c r="I69" s="15"/>
      <c r="J69" s="16"/>
      <c r="K69" s="16"/>
      <c r="L69" s="16"/>
      <c r="M69" s="10"/>
      <c r="N69" s="47"/>
    </row>
    <row r="70" spans="1:14" s="2" customFormat="1" ht="93" customHeight="1" x14ac:dyDescent="0.2">
      <c r="A70" s="4"/>
      <c r="B70" s="9"/>
      <c r="C70" s="4"/>
      <c r="D70" s="4"/>
      <c r="E70" s="4"/>
      <c r="F70" s="4"/>
      <c r="G70" s="4"/>
      <c r="H70" s="13"/>
      <c r="I70" s="15"/>
      <c r="J70" s="16"/>
      <c r="K70" s="16"/>
      <c r="L70" s="16"/>
      <c r="M70" s="10"/>
      <c r="N70" s="47"/>
    </row>
    <row r="71" spans="1:14" s="2" customFormat="1" ht="67.5" customHeight="1" x14ac:dyDescent="0.2">
      <c r="A71" s="4"/>
      <c r="B71" s="9"/>
      <c r="C71" s="4"/>
      <c r="D71" s="4"/>
      <c r="E71" s="4"/>
      <c r="F71" s="4"/>
      <c r="G71" s="4"/>
      <c r="H71" s="13"/>
      <c r="I71" s="15"/>
      <c r="J71" s="16"/>
      <c r="K71" s="16"/>
      <c r="L71" s="16"/>
      <c r="M71" s="10"/>
      <c r="N71" s="47"/>
    </row>
    <row r="72" spans="1:14" s="2" customFormat="1" ht="21" customHeight="1" x14ac:dyDescent="0.2">
      <c r="A72" s="5"/>
      <c r="B72" s="5"/>
      <c r="C72" s="5"/>
      <c r="D72" s="5"/>
      <c r="E72" s="5"/>
      <c r="F72" s="5"/>
      <c r="G72" s="5"/>
      <c r="H72" s="12"/>
      <c r="I72" s="14"/>
      <c r="J72" s="14"/>
      <c r="K72" s="14"/>
      <c r="L72" s="14"/>
      <c r="M72" s="12"/>
      <c r="N72" s="47"/>
    </row>
    <row r="73" spans="1:14" s="2" customFormat="1" ht="40.5" customHeight="1" x14ac:dyDescent="0.2">
      <c r="A73" s="24"/>
      <c r="B73" s="24"/>
      <c r="C73" s="30"/>
      <c r="D73" s="30"/>
      <c r="E73" s="30"/>
      <c r="F73" s="30"/>
      <c r="G73" s="30"/>
      <c r="H73" s="6"/>
      <c r="I73" s="96"/>
      <c r="J73" s="58"/>
      <c r="K73" s="58"/>
      <c r="L73" s="58"/>
      <c r="M73" s="6"/>
      <c r="N73" s="47"/>
    </row>
    <row r="74" spans="1:14" s="2" customFormat="1" ht="53.25" customHeight="1" x14ac:dyDescent="0.2">
      <c r="A74" s="4"/>
      <c r="B74" s="9"/>
      <c r="C74" s="4"/>
      <c r="D74" s="4"/>
      <c r="E74" s="4"/>
      <c r="F74" s="4"/>
      <c r="G74" s="4"/>
      <c r="H74" s="13"/>
      <c r="I74" s="15"/>
      <c r="J74" s="59"/>
      <c r="K74" s="59"/>
      <c r="L74" s="59"/>
      <c r="M74" s="31"/>
      <c r="N74" s="47"/>
    </row>
    <row r="75" spans="1:14" s="2" customFormat="1" ht="69.75" customHeight="1" x14ac:dyDescent="0.2">
      <c r="A75" s="4"/>
      <c r="B75" s="9"/>
      <c r="C75" s="4"/>
      <c r="D75" s="4"/>
      <c r="E75" s="4"/>
      <c r="F75" s="4"/>
      <c r="G75" s="4"/>
      <c r="H75" s="31"/>
      <c r="I75" s="15"/>
      <c r="J75" s="59"/>
      <c r="K75" s="59"/>
      <c r="L75" s="59"/>
      <c r="M75" s="31"/>
      <c r="N75" s="47"/>
    </row>
    <row r="76" spans="1:14" s="2" customFormat="1" ht="91.5" customHeight="1" x14ac:dyDescent="0.2">
      <c r="A76" s="4"/>
      <c r="B76" s="9"/>
      <c r="C76" s="4"/>
      <c r="D76" s="4"/>
      <c r="E76" s="4"/>
      <c r="F76" s="4"/>
      <c r="G76" s="4"/>
      <c r="H76" s="13"/>
      <c r="I76" s="15"/>
      <c r="J76" s="59"/>
      <c r="K76" s="59"/>
      <c r="L76" s="59"/>
      <c r="M76" s="31"/>
      <c r="N76" s="47"/>
    </row>
    <row r="77" spans="1:14" s="2" customFormat="1" ht="150" customHeight="1" x14ac:dyDescent="0.2">
      <c r="A77" s="4"/>
      <c r="B77" s="9"/>
      <c r="C77" s="4"/>
      <c r="D77" s="4"/>
      <c r="E77" s="4"/>
      <c r="F77" s="4"/>
      <c r="G77" s="4"/>
      <c r="H77" s="31"/>
      <c r="I77" s="15"/>
      <c r="J77" s="59"/>
      <c r="K77" s="59"/>
      <c r="L77" s="59"/>
      <c r="M77" s="31"/>
      <c r="N77" s="47"/>
    </row>
    <row r="78" spans="1:14" s="2" customFormat="1" ht="21.75" customHeight="1" x14ac:dyDescent="0.2">
      <c r="A78" s="4"/>
      <c r="B78" s="5"/>
      <c r="C78" s="4"/>
      <c r="D78" s="4"/>
      <c r="E78" s="4"/>
      <c r="F78" s="4"/>
      <c r="G78" s="4"/>
      <c r="H78" s="6"/>
      <c r="I78" s="58"/>
      <c r="J78" s="58"/>
      <c r="K78" s="58"/>
      <c r="L78" s="58"/>
      <c r="M78" s="6"/>
      <c r="N78" s="47"/>
    </row>
    <row r="79" spans="1:14" s="2" customFormat="1" ht="12" customHeight="1" x14ac:dyDescent="0.2">
      <c r="A79" s="4"/>
      <c r="B79" s="5"/>
      <c r="C79" s="4"/>
      <c r="D79" s="4"/>
      <c r="E79" s="4"/>
      <c r="F79" s="4"/>
      <c r="G79" s="4"/>
      <c r="H79" s="6"/>
      <c r="I79" s="58"/>
      <c r="J79" s="58"/>
      <c r="K79" s="58"/>
      <c r="L79" s="58"/>
      <c r="M79" s="6"/>
      <c r="N79" s="47"/>
    </row>
    <row r="80" spans="1:14" s="2" customFormat="1" ht="8.25" customHeight="1" x14ac:dyDescent="0.2">
      <c r="A80" s="4"/>
      <c r="B80" s="5"/>
      <c r="C80" s="4"/>
      <c r="D80" s="4"/>
      <c r="E80" s="4"/>
      <c r="F80" s="4"/>
      <c r="G80" s="4"/>
      <c r="H80" s="6"/>
      <c r="I80" s="58"/>
      <c r="J80" s="58"/>
      <c r="K80" s="58"/>
      <c r="L80" s="58"/>
      <c r="M80" s="6"/>
      <c r="N80" s="47"/>
    </row>
    <row r="81" spans="1:14" s="2" customFormat="1" ht="33.75" customHeight="1" x14ac:dyDescent="0.2">
      <c r="A81" s="32"/>
      <c r="B81" s="33"/>
      <c r="C81" s="34"/>
      <c r="D81" s="34"/>
      <c r="E81" s="34"/>
      <c r="F81" s="34"/>
      <c r="G81" s="34"/>
      <c r="H81" s="35"/>
      <c r="I81" s="97"/>
      <c r="J81" s="13"/>
      <c r="K81" s="13"/>
      <c r="L81" s="13"/>
      <c r="M81" s="35"/>
      <c r="N81" s="47"/>
    </row>
    <row r="82" spans="1:14" s="2" customFormat="1" ht="15.75" x14ac:dyDescent="0.2">
      <c r="A82" s="4"/>
      <c r="B82" s="9"/>
      <c r="C82" s="4"/>
      <c r="D82" s="4"/>
      <c r="E82" s="4"/>
      <c r="F82" s="4"/>
      <c r="G82" s="4"/>
      <c r="H82" s="13"/>
      <c r="I82" s="15"/>
      <c r="J82" s="59"/>
      <c r="K82" s="59"/>
      <c r="L82" s="59"/>
      <c r="M82" s="31"/>
      <c r="N82" s="47"/>
    </row>
    <row r="83" spans="1:14" s="2" customFormat="1" ht="64.5" customHeight="1" x14ac:dyDescent="0.2">
      <c r="A83" s="4"/>
      <c r="B83" s="9"/>
      <c r="C83" s="4"/>
      <c r="D83" s="4"/>
      <c r="E83" s="4"/>
      <c r="F83" s="4"/>
      <c r="G83" s="4"/>
      <c r="H83" s="13"/>
      <c r="I83" s="15"/>
      <c r="J83" s="59"/>
      <c r="K83" s="59"/>
      <c r="L83" s="59"/>
      <c r="M83" s="31"/>
      <c r="N83" s="47"/>
    </row>
    <row r="84" spans="1:14" s="2" customFormat="1" ht="18" customHeight="1" x14ac:dyDescent="0.2">
      <c r="A84" s="4"/>
      <c r="B84" s="5"/>
      <c r="C84" s="4"/>
      <c r="D84" s="4"/>
      <c r="E84" s="4"/>
      <c r="F84" s="4"/>
      <c r="G84" s="4"/>
      <c r="H84" s="6"/>
      <c r="I84" s="15"/>
      <c r="J84" s="58"/>
      <c r="K84" s="58"/>
      <c r="L84" s="58"/>
      <c r="M84" s="6"/>
      <c r="N84" s="47"/>
    </row>
    <row r="85" spans="1:14" s="2" customFormat="1" ht="15.75" x14ac:dyDescent="0.2">
      <c r="A85" s="5"/>
      <c r="B85" s="5"/>
      <c r="C85" s="5"/>
      <c r="D85" s="5"/>
      <c r="E85" s="5"/>
      <c r="F85" s="5"/>
      <c r="G85" s="5"/>
      <c r="H85" s="36"/>
      <c r="I85" s="36"/>
      <c r="J85" s="36"/>
      <c r="K85" s="36"/>
      <c r="L85" s="36"/>
      <c r="M85" s="36"/>
      <c r="N85" s="47"/>
    </row>
    <row r="86" spans="1:14" s="2" customFormat="1" x14ac:dyDescent="0.2">
      <c r="A86" s="37"/>
      <c r="B86" s="38"/>
      <c r="C86" s="37"/>
      <c r="D86" s="37"/>
      <c r="E86" s="37"/>
      <c r="F86" s="37"/>
      <c r="G86" s="37"/>
      <c r="H86" s="39"/>
      <c r="I86" s="98"/>
      <c r="J86" s="98"/>
      <c r="K86" s="60"/>
      <c r="L86" s="60"/>
      <c r="M86" s="39"/>
      <c r="N86" s="47"/>
    </row>
    <row r="87" spans="1:14" s="2" customFormat="1" x14ac:dyDescent="0.2">
      <c r="A87" s="37"/>
      <c r="B87" s="37"/>
      <c r="C87" s="37"/>
      <c r="D87" s="37"/>
      <c r="E87" s="37"/>
      <c r="F87" s="37"/>
      <c r="G87" s="37"/>
      <c r="H87" s="40"/>
      <c r="I87" s="99"/>
      <c r="J87" s="100"/>
      <c r="K87" s="61"/>
      <c r="L87" s="61"/>
      <c r="M87" s="40"/>
      <c r="N87" s="47"/>
    </row>
    <row r="88" spans="1:14" s="2" customFormat="1" x14ac:dyDescent="0.2">
      <c r="A88" s="37"/>
      <c r="B88" s="37"/>
      <c r="C88" s="37"/>
      <c r="D88" s="37"/>
      <c r="E88" s="37"/>
      <c r="F88" s="37"/>
      <c r="G88" s="37"/>
      <c r="H88" s="41"/>
      <c r="I88" s="99"/>
      <c r="J88" s="99"/>
      <c r="K88" s="62"/>
      <c r="L88" s="62"/>
      <c r="M88" s="41"/>
      <c r="N88" s="47"/>
    </row>
    <row r="89" spans="1:14" s="2" customFormat="1" ht="15.75" x14ac:dyDescent="0.25">
      <c r="A89" s="42"/>
      <c r="B89" s="43"/>
      <c r="C89" s="43"/>
      <c r="D89" s="43"/>
      <c r="E89" s="43"/>
      <c r="F89" s="43"/>
      <c r="G89" s="43"/>
      <c r="H89" s="41"/>
      <c r="I89" s="99"/>
      <c r="J89" s="99"/>
      <c r="K89" s="62"/>
      <c r="L89" s="62"/>
      <c r="M89" s="41"/>
      <c r="N89" s="47"/>
    </row>
    <row r="90" spans="1:14" s="2" customFormat="1" x14ac:dyDescent="0.2">
      <c r="A90" s="11"/>
      <c r="B90" s="11"/>
      <c r="C90" s="11"/>
      <c r="D90" s="11"/>
      <c r="E90" s="11"/>
      <c r="F90" s="11"/>
      <c r="G90" s="11"/>
      <c r="H90" s="11"/>
      <c r="I90" s="101"/>
      <c r="J90" s="101"/>
      <c r="K90" s="63"/>
      <c r="L90" s="63"/>
      <c r="M90" s="11"/>
      <c r="N90" s="47"/>
    </row>
    <row r="91" spans="1:14" s="2" customFormat="1" x14ac:dyDescent="0.2">
      <c r="A91" s="11"/>
      <c r="B91" s="11"/>
      <c r="C91" s="11"/>
      <c r="D91" s="11"/>
      <c r="E91" s="11"/>
      <c r="F91" s="11"/>
      <c r="G91" s="11"/>
      <c r="H91" s="11"/>
      <c r="I91" s="101"/>
      <c r="J91" s="101"/>
      <c r="K91" s="63"/>
      <c r="L91" s="63"/>
      <c r="M91" s="11"/>
      <c r="N91" s="47"/>
    </row>
    <row r="92" spans="1:14" s="2" customFormat="1" x14ac:dyDescent="0.2">
      <c r="A92" s="11"/>
      <c r="B92" s="11"/>
      <c r="C92" s="11"/>
      <c r="D92" s="11"/>
      <c r="E92" s="11"/>
      <c r="F92" s="11"/>
      <c r="G92" s="11"/>
      <c r="H92" s="11"/>
      <c r="I92" s="101"/>
      <c r="J92" s="101"/>
      <c r="K92" s="63"/>
      <c r="L92" s="63"/>
      <c r="M92" s="11"/>
      <c r="N92" s="47"/>
    </row>
    <row r="93" spans="1:14" s="2" customFormat="1" x14ac:dyDescent="0.2">
      <c r="A93" s="11"/>
      <c r="B93" s="11"/>
      <c r="C93" s="11"/>
      <c r="D93" s="11"/>
      <c r="E93" s="11"/>
      <c r="F93" s="11"/>
      <c r="G93" s="11"/>
      <c r="H93" s="11"/>
      <c r="I93" s="101"/>
      <c r="J93" s="101"/>
      <c r="K93" s="63"/>
      <c r="L93" s="63"/>
      <c r="M93" s="11"/>
      <c r="N93" s="47"/>
    </row>
    <row r="94" spans="1:14" s="2" customFormat="1" x14ac:dyDescent="0.2">
      <c r="A94" s="11"/>
      <c r="B94" s="11"/>
      <c r="C94" s="11"/>
      <c r="D94" s="11"/>
      <c r="E94" s="11"/>
      <c r="F94" s="11"/>
      <c r="G94" s="11"/>
      <c r="H94" s="11"/>
      <c r="I94" s="101"/>
      <c r="J94" s="101"/>
      <c r="K94" s="63"/>
      <c r="L94" s="63"/>
      <c r="M94" s="11"/>
      <c r="N94" s="47"/>
    </row>
    <row r="95" spans="1:14" s="2" customFormat="1" x14ac:dyDescent="0.2">
      <c r="A95" s="11"/>
      <c r="B95" s="11"/>
      <c r="C95" s="11"/>
      <c r="D95" s="11"/>
      <c r="E95" s="11"/>
      <c r="F95" s="11"/>
      <c r="G95" s="11"/>
      <c r="H95" s="11"/>
      <c r="I95" s="101"/>
      <c r="J95" s="101"/>
      <c r="K95" s="63"/>
      <c r="L95" s="63"/>
      <c r="M95" s="11"/>
      <c r="N95" s="47"/>
    </row>
    <row r="96" spans="1:14" s="2" customFormat="1" x14ac:dyDescent="0.2">
      <c r="A96" s="11"/>
      <c r="B96" s="11"/>
      <c r="C96" s="11"/>
      <c r="D96" s="11"/>
      <c r="E96" s="11"/>
      <c r="F96" s="11"/>
      <c r="G96" s="11"/>
      <c r="H96" s="11"/>
      <c r="I96" s="101"/>
      <c r="J96" s="101"/>
      <c r="K96" s="63"/>
      <c r="L96" s="63"/>
      <c r="M96" s="11"/>
      <c r="N96" s="47"/>
    </row>
    <row r="97" spans="1:14" s="2" customFormat="1" x14ac:dyDescent="0.2">
      <c r="A97" s="11"/>
      <c r="B97" s="11"/>
      <c r="C97" s="11"/>
      <c r="D97" s="11"/>
      <c r="E97" s="11"/>
      <c r="F97" s="11"/>
      <c r="G97" s="11"/>
      <c r="H97" s="11"/>
      <c r="I97" s="101"/>
      <c r="J97" s="101"/>
      <c r="K97" s="63"/>
      <c r="L97" s="63"/>
      <c r="M97" s="11"/>
      <c r="N97" s="47"/>
    </row>
    <row r="98" spans="1:14" s="2" customFormat="1" x14ac:dyDescent="0.2">
      <c r="A98" s="11"/>
      <c r="B98" s="11"/>
      <c r="C98" s="11"/>
      <c r="D98" s="11"/>
      <c r="E98" s="11"/>
      <c r="F98" s="11"/>
      <c r="G98" s="11"/>
      <c r="H98" s="11"/>
      <c r="I98" s="101"/>
      <c r="J98" s="101"/>
      <c r="K98" s="63"/>
      <c r="L98" s="63"/>
      <c r="M98" s="11"/>
      <c r="N98" s="47"/>
    </row>
    <row r="99" spans="1:14" s="2" customFormat="1" x14ac:dyDescent="0.2">
      <c r="A99" s="11"/>
      <c r="B99" s="11"/>
      <c r="C99" s="11"/>
      <c r="D99" s="11"/>
      <c r="E99" s="11"/>
      <c r="F99" s="11"/>
      <c r="G99" s="11"/>
      <c r="H99" s="11"/>
      <c r="I99" s="101"/>
      <c r="J99" s="101"/>
      <c r="K99" s="63"/>
      <c r="L99" s="63"/>
      <c r="M99" s="11"/>
      <c r="N99" s="47"/>
    </row>
    <row r="100" spans="1:14" s="2" customFormat="1" x14ac:dyDescent="0.2">
      <c r="A100" s="11"/>
      <c r="B100" s="11"/>
      <c r="C100" s="11"/>
      <c r="D100" s="11"/>
      <c r="E100" s="11"/>
      <c r="F100" s="11"/>
      <c r="G100" s="11"/>
      <c r="H100" s="11"/>
      <c r="I100" s="101"/>
      <c r="J100" s="101"/>
      <c r="K100" s="63"/>
      <c r="L100" s="63"/>
      <c r="M100" s="11"/>
      <c r="N100" s="47"/>
    </row>
    <row r="101" spans="1:14" s="2" customFormat="1" x14ac:dyDescent="0.2">
      <c r="A101" s="11"/>
      <c r="B101" s="11"/>
      <c r="C101" s="11"/>
      <c r="D101" s="11"/>
      <c r="E101" s="11"/>
      <c r="F101" s="11"/>
      <c r="G101" s="11"/>
      <c r="H101" s="11"/>
      <c r="I101" s="101"/>
      <c r="J101" s="101"/>
      <c r="K101" s="63"/>
      <c r="L101" s="63"/>
      <c r="M101" s="11"/>
      <c r="N101" s="47"/>
    </row>
    <row r="102" spans="1:14" s="2" customFormat="1" x14ac:dyDescent="0.2">
      <c r="A102" s="11"/>
      <c r="B102" s="11"/>
      <c r="C102" s="11"/>
      <c r="D102" s="11"/>
      <c r="E102" s="11"/>
      <c r="F102" s="11"/>
      <c r="G102" s="11"/>
      <c r="H102" s="11"/>
      <c r="I102" s="101"/>
      <c r="J102" s="101"/>
      <c r="K102" s="63"/>
      <c r="L102" s="63"/>
      <c r="M102" s="11"/>
      <c r="N102" s="47"/>
    </row>
  </sheetData>
  <mergeCells count="12">
    <mergeCell ref="B7:C7"/>
    <mergeCell ref="C8:C12"/>
    <mergeCell ref="A11:A12"/>
    <mergeCell ref="B11:B12"/>
    <mergeCell ref="N4:N5"/>
    <mergeCell ref="H1:M1"/>
    <mergeCell ref="B3:M3"/>
    <mergeCell ref="A4:A5"/>
    <mergeCell ref="B4:B5"/>
    <mergeCell ref="C4:C5"/>
    <mergeCell ref="D4:G4"/>
    <mergeCell ref="H4:M4"/>
  </mergeCells>
  <pageMargins left="0.59055118110236227" right="0.27559055118110237" top="0.9055118110236221" bottom="0.15748031496062992" header="0.51181102362204722" footer="0.51181102362204722"/>
  <pageSetup paperSize="9" scale="5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Приложение 3 к МП.</vt:lpstr>
      <vt:lpstr>Приложение в Подпрограмме 1</vt:lpstr>
      <vt:lpstr>Приложение в Подпрограмме 2</vt:lpstr>
      <vt:lpstr>Приложение к Подпрограмме 3</vt:lpstr>
      <vt:lpstr>Приложение к Подпрограмме 4</vt:lpstr>
      <vt:lpstr>Приложение к Подпрограмме 5</vt:lpstr>
      <vt:lpstr>Приложение к Подпрограмме 6</vt:lpstr>
      <vt:lpstr>'Приложение 3 к МП.'!Заголовки_для_печати</vt:lpstr>
      <vt:lpstr>'Приложение в Подпрограмме 1'!Заголовки_для_печати</vt:lpstr>
      <vt:lpstr>'Приложение в Подпрограмме 2'!Заголовки_для_печати</vt:lpstr>
      <vt:lpstr>'Приложение к Подпрограмме 3'!Заголовки_для_печати</vt:lpstr>
      <vt:lpstr>'Приложение к Подпрограмме 4'!Заголовки_для_печати</vt:lpstr>
      <vt:lpstr>'Приложение к Подпрограмме 5'!Заголовки_для_печати</vt:lpstr>
      <vt:lpstr>'Приложение к Подпрограмме 6'!Заголовки_для_печати</vt:lpstr>
      <vt:lpstr>'Приложение 3 к МП.'!Область_печати</vt:lpstr>
      <vt:lpstr>'Приложение в Подпрограмме 1'!Область_печати</vt:lpstr>
      <vt:lpstr>'Приложение в Подпрограмме 2'!Область_печати</vt:lpstr>
      <vt:lpstr>'Приложение к Подпрограмме 3'!Область_печати</vt:lpstr>
      <vt:lpstr>'Приложение к Подпрограмме 4'!Область_печати</vt:lpstr>
      <vt:lpstr>'Приложение к Подпрограмме 5'!Область_печати</vt:lpstr>
      <vt:lpstr>'Приложение к Подпрограмме 6'!Область_печати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Васюкова А.В.</dc:creator>
  <cp:lastModifiedBy>ADMIN</cp:lastModifiedBy>
  <cp:lastPrinted>2025-02-19T23:33:08Z</cp:lastPrinted>
  <dcterms:created xsi:type="dcterms:W3CDTF">2012-08-17T05:20:48Z</dcterms:created>
  <dcterms:modified xsi:type="dcterms:W3CDTF">2025-10-22T00:48:37Z</dcterms:modified>
</cp:coreProperties>
</file>